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75" windowWidth="11355" windowHeight="5910"/>
  </bookViews>
  <sheets>
    <sheet name="22.09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'22.09.2016'!#REF!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H16" i="1" l="1"/>
  <c r="G28" i="1" l="1"/>
  <c r="G30" i="1" l="1"/>
  <c r="G11" i="1" l="1"/>
  <c r="G21" i="1" l="1"/>
  <c r="G12" i="1"/>
  <c r="I38" i="1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H38" i="1"/>
  <c r="H24" i="1" l="1"/>
  <c r="H34" i="1" l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G33" i="1"/>
  <c r="G32" i="1"/>
  <c r="G31" i="1"/>
  <c r="G27" i="1"/>
  <c r="M39" i="1" l="1"/>
  <c r="AK39" i="1"/>
  <c r="AI39" i="1"/>
  <c r="AG39" i="1"/>
  <c r="AE39" i="1"/>
  <c r="AC39" i="1"/>
  <c r="AA39" i="1"/>
  <c r="Y39" i="1"/>
  <c r="W39" i="1"/>
  <c r="U39" i="1"/>
  <c r="S39" i="1"/>
  <c r="Q39" i="1"/>
  <c r="O39" i="1"/>
  <c r="K39" i="1"/>
  <c r="I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G15" i="1"/>
  <c r="G13" i="1"/>
</calcChain>
</file>

<file path=xl/sharedStrings.xml><?xml version="1.0" encoding="utf-8"?>
<sst xmlns="http://schemas.openxmlformats.org/spreadsheetml/2006/main" count="145" uniqueCount="125">
  <si>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</si>
  <si>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</si>
  <si>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</si>
  <si>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</si>
  <si>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</si>
  <si>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</si>
  <si>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</si>
  <si>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</si>
  <si>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</si>
  <si>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</si>
  <si>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</si>
  <si>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</si>
  <si>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</si>
  <si>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</si>
  <si>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</si>
  <si>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</si>
  <si>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</si>
  <si>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</si>
  <si>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</si>
  <si>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</si>
  <si>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</si>
  <si>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</si>
  <si>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</si>
  <si>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</si>
  <si>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</si>
  <si>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</si>
  <si>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</si>
  <si>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</si>
  <si>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</si>
  <si>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</si>
  <si>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</si>
  <si>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</si>
  <si>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</si>
  <si>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</si>
  <si>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</si>
  <si>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</si>
  <si>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</si>
  <si>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</si>
  <si>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</si>
  <si>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</si>
  <si>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</si>
  <si>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</si>
  <si>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</si>
  <si>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</si>
  <si>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</si>
  <si>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</si>
  <si>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</si>
  <si>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</si>
  <si>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</si>
  <si>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</si>
  <si>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</si>
  <si>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</si>
  <si>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</si>
  <si>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</si>
  <si>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</si>
  <si>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</si>
  <si>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</si>
  <si>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</si>
  <si>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</si>
  <si>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</si>
  <si>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</si>
  <si>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</si>
  <si>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</si>
  <si>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</si>
  <si>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</si>
  <si>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</si>
  <si>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</si>
  <si>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</si>
  <si>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</si>
  <si>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</si>
  <si>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</si>
  <si>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</si>
  <si>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</si>
  <si>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</si>
  <si>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</si>
  <si>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</si>
  <si>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</si>
  <si>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</si>
  <si>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</si>
  <si>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</si>
  <si>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</si>
  <si>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</si>
  <si>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</si>
  <si>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Хлеб ржаной</t>
  </si>
  <si>
    <t>Итого за день</t>
  </si>
  <si>
    <t>Вода, г</t>
  </si>
  <si>
    <t>50</t>
  </si>
  <si>
    <t>100</t>
  </si>
  <si>
    <t xml:space="preserve">Обед </t>
  </si>
  <si>
    <t>Неделя: вторая</t>
  </si>
  <si>
    <t>Возрастная категория: 7-11 лет</t>
  </si>
  <si>
    <t>День: четверг</t>
  </si>
  <si>
    <t>№ рец.</t>
  </si>
  <si>
    <t xml:space="preserve">Чай с сахаром     </t>
  </si>
  <si>
    <t xml:space="preserve">Рагу из овощей      </t>
  </si>
  <si>
    <t>Прием пищи, наименование блюда</t>
  </si>
  <si>
    <t>285*</t>
  </si>
  <si>
    <t>283*</t>
  </si>
  <si>
    <t>294*</t>
  </si>
  <si>
    <t>Цыплята отварные</t>
  </si>
  <si>
    <t>Полдник</t>
  </si>
  <si>
    <t>234*</t>
  </si>
  <si>
    <t>Пирожки печеные с яблоками</t>
  </si>
  <si>
    <t>250*</t>
  </si>
  <si>
    <t>Завтрак  (вариант№2 -усиленный)</t>
  </si>
  <si>
    <t>Завтрак (вариант№1-молочный)</t>
  </si>
  <si>
    <t>**</t>
  </si>
  <si>
    <t>Хлеб пшеничный обогащенный</t>
  </si>
  <si>
    <t xml:space="preserve">Чай с сахаром и лимоном     </t>
  </si>
  <si>
    <t>Соус томатный (к котлетам)</t>
  </si>
  <si>
    <t xml:space="preserve">Картофель отварной в молоке </t>
  </si>
  <si>
    <t xml:space="preserve">Биойогурт без сахара </t>
  </si>
  <si>
    <t xml:space="preserve">Сок фруктовый </t>
  </si>
  <si>
    <t xml:space="preserve"> </t>
  </si>
  <si>
    <t>Сыр (порционный)</t>
  </si>
  <si>
    <t>Котлеты или биточки мясные</t>
  </si>
  <si>
    <t>Кукуруза сладкая консервированная</t>
  </si>
  <si>
    <t>98*</t>
  </si>
  <si>
    <t>День: четверг (осень-зима)</t>
  </si>
  <si>
    <t xml:space="preserve">Компот из смеси сухофруктов  (витаминизация аскорбиновой кислотой)   </t>
  </si>
  <si>
    <t>63*</t>
  </si>
  <si>
    <t>Суп картофельный с горохом</t>
  </si>
  <si>
    <t>Салат из белокочанной капусты с яблоками</t>
  </si>
  <si>
    <t>8*</t>
  </si>
  <si>
    <t>Запеканка рисовая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</si>
</sst>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0" fontId="5" fillId="0" borderId="5" xfId="0" applyFont="1" applyBorder="1"/>
    <xf numFmtId="0" fontId="3" fillId="0" borderId="5" xfId="0" applyFont="1" applyBorder="1"/>
    <xf numFmtId="2" fontId="3" fillId="0" borderId="5" xfId="0" applyNumberFormat="1" applyFont="1" applyBorder="1"/>
    <xf numFmtId="0" fontId="5" fillId="0" borderId="5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/>
    <xf numFmtId="0" fontId="3" fillId="0" borderId="5" xfId="0" applyFont="1" applyBorder="1"/>
    <xf numFmtId="2" fontId="3" fillId="0" borderId="5" xfId="0" applyNumberFormat="1" applyFont="1" applyBorder="1"/>
    <xf numFmtId="1" fontId="3" fillId="0" borderId="5" xfId="0" applyNumberFormat="1" applyFont="1" applyBorder="1" applyAlignment="1">
      <alignment horizontal="left"/>
    </xf>
    <xf numFmtId="2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" fillId="2" borderId="5" xfId="0" quotePrefix="1" applyFont="1" applyFill="1" applyBorder="1"/>
    <xf numFmtId="0" fontId="5" fillId="3" borderId="5" xfId="0" quotePrefix="1" applyFont="1" applyFill="1" applyBorder="1"/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/>
    <xf numFmtId="0" fontId="3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F1847"/>
  <sheetViews>
    <sheetView tabSelected="1" topLeftCell="E1" zoomScaleNormal="100" workbookViewId="0">
      <selection activeCell="AL14" sqref="AL14"/>
    </sheetView>
  </sheetViews>
  <sheetFormatPr defaultRowHeight="15.75" x14ac:dyDescent="0.25"/>
  <cols>
    <col min="1" max="4" width="0" style="1" hidden="1" customWidth="1"/>
    <col min="5" max="5" width="8.42578125" style="1" customWidth="1"/>
    <col min="6" max="6" width="37.28515625" style="1" customWidth="1"/>
    <col min="7" max="7" width="7.7109375" style="1" customWidth="1"/>
    <col min="8" max="8" width="7.5703125" style="1" customWidth="1"/>
    <col min="9" max="9" width="10.140625" style="1" hidden="1" customWidth="1"/>
    <col min="10" max="10" width="7.140625" style="1" customWidth="1"/>
    <col min="11" max="11" width="10.85546875" style="1" hidden="1" customWidth="1"/>
    <col min="12" max="12" width="8.42578125" style="1" customWidth="1"/>
    <col min="13" max="13" width="8.140625" style="1" customWidth="1"/>
    <col min="14" max="26" width="0" style="1" hidden="1" customWidth="1"/>
    <col min="27" max="27" width="7.5703125" style="1" customWidth="1"/>
    <col min="28" max="28" width="7.140625" style="1" customWidth="1"/>
    <col min="29" max="29" width="7.42578125" style="1" customWidth="1"/>
    <col min="30" max="30" width="5.85546875" style="1" customWidth="1"/>
    <col min="31" max="32" width="5.7109375" style="1" hidden="1" customWidth="1"/>
    <col min="33" max="33" width="7.140625" style="1" customWidth="1"/>
    <col min="34" max="34" width="6.42578125" style="1" customWidth="1"/>
    <col min="35" max="35" width="5.7109375" style="1" customWidth="1"/>
    <col min="36" max="37" width="5.7109375" style="1" hidden="1" customWidth="1"/>
    <col min="38" max="38" width="6.85546875" style="1" customWidth="1"/>
    <col min="39" max="82" width="0" style="1" hidden="1" customWidth="1"/>
    <col min="83" max="83" width="7" style="4" hidden="1" customWidth="1"/>
    <col min="84" max="16384" width="9.140625" style="1"/>
  </cols>
  <sheetData>
    <row r="1" spans="1:83" ht="7.5" customHeight="1" x14ac:dyDescent="0.25">
      <c r="CE1" s="1"/>
    </row>
    <row r="2" spans="1:83" ht="15" hidden="1" customHeight="1" x14ac:dyDescent="0.25">
      <c r="F2" s="17" t="s">
        <v>91</v>
      </c>
      <c r="CE2" s="1"/>
    </row>
    <row r="3" spans="1:83" s="3" customFormat="1" hidden="1" x14ac:dyDescent="0.25">
      <c r="F3" s="18" t="s">
        <v>89</v>
      </c>
    </row>
    <row r="4" spans="1:83" hidden="1" x14ac:dyDescent="0.25">
      <c r="F4" s="17" t="s">
        <v>90</v>
      </c>
      <c r="CE4" s="1"/>
    </row>
    <row r="5" spans="1:83" x14ac:dyDescent="0.25">
      <c r="F5" s="17" t="s">
        <v>118</v>
      </c>
      <c r="H5" s="40" t="s">
        <v>89</v>
      </c>
      <c r="I5" s="40"/>
      <c r="J5" s="40"/>
      <c r="K5" s="40"/>
      <c r="L5" s="40"/>
      <c r="M5" s="40"/>
      <c r="AA5" s="40" t="s">
        <v>90</v>
      </c>
      <c r="AB5" s="40"/>
      <c r="AC5" s="40"/>
      <c r="AD5" s="40"/>
      <c r="AE5" s="40"/>
      <c r="AF5" s="40"/>
      <c r="AG5" s="40"/>
      <c r="AH5" s="40"/>
      <c r="CE5" s="1"/>
    </row>
    <row r="6" spans="1:83" ht="16.5" hidden="1" customHeight="1" x14ac:dyDescent="0.25">
      <c r="CE6" s="1"/>
    </row>
    <row r="7" spans="1:83" ht="8.25" customHeight="1" x14ac:dyDescent="0.25">
      <c r="CE7" s="1"/>
    </row>
    <row r="8" spans="1:83" s="2" customFormat="1" ht="14.25" customHeight="1" x14ac:dyDescent="0.25">
      <c r="A8" s="6"/>
      <c r="B8" s="6"/>
      <c r="C8" s="6"/>
      <c r="D8" s="41" t="s">
        <v>85</v>
      </c>
      <c r="E8" s="38" t="s">
        <v>95</v>
      </c>
      <c r="F8" s="43"/>
      <c r="G8" s="36" t="s">
        <v>2</v>
      </c>
      <c r="H8" s="38" t="s">
        <v>0</v>
      </c>
      <c r="I8" s="8"/>
      <c r="J8" s="38" t="s">
        <v>4</v>
      </c>
      <c r="K8" s="43"/>
      <c r="L8" s="36" t="s">
        <v>3</v>
      </c>
      <c r="M8" s="38" t="s">
        <v>1</v>
      </c>
      <c r="N8" s="2" t="s">
        <v>5</v>
      </c>
      <c r="O8" s="2" t="s">
        <v>6</v>
      </c>
      <c r="P8" s="2" t="s">
        <v>67</v>
      </c>
      <c r="Q8" s="2" t="s">
        <v>7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  <c r="Y8" s="2" t="s">
        <v>15</v>
      </c>
      <c r="Z8" s="2" t="s">
        <v>16</v>
      </c>
      <c r="AA8" s="34" t="s">
        <v>68</v>
      </c>
      <c r="AB8" s="34"/>
      <c r="AC8" s="34"/>
      <c r="AD8" s="34"/>
      <c r="AE8" s="35" t="s">
        <v>69</v>
      </c>
      <c r="AF8" s="35"/>
      <c r="AG8" s="35"/>
      <c r="AH8" s="35"/>
      <c r="AI8" s="35"/>
      <c r="AJ8" s="35"/>
      <c r="AK8" s="35"/>
      <c r="AL8" s="35"/>
      <c r="AM8" s="2" t="s">
        <v>24</v>
      </c>
      <c r="AN8" s="2" t="s">
        <v>25</v>
      </c>
      <c r="AO8" s="2" t="s">
        <v>26</v>
      </c>
      <c r="AP8" s="2" t="s">
        <v>27</v>
      </c>
      <c r="AQ8" s="2" t="s">
        <v>28</v>
      </c>
      <c r="AR8" s="2" t="s">
        <v>29</v>
      </c>
      <c r="AS8" s="2" t="s">
        <v>30</v>
      </c>
      <c r="AT8" s="2" t="s">
        <v>31</v>
      </c>
      <c r="AU8" s="2" t="s">
        <v>32</v>
      </c>
      <c r="AV8" s="2" t="s">
        <v>33</v>
      </c>
      <c r="AW8" s="2" t="s">
        <v>34</v>
      </c>
      <c r="AX8" s="2" t="s">
        <v>35</v>
      </c>
      <c r="AY8" s="2" t="s">
        <v>36</v>
      </c>
      <c r="AZ8" s="2" t="s">
        <v>37</v>
      </c>
      <c r="BA8" s="2" t="s">
        <v>38</v>
      </c>
      <c r="BB8" s="2" t="s">
        <v>39</v>
      </c>
      <c r="BC8" s="2" t="s">
        <v>40</v>
      </c>
      <c r="BD8" s="2" t="s">
        <v>41</v>
      </c>
      <c r="BE8" s="2" t="s">
        <v>42</v>
      </c>
      <c r="BF8" s="2" t="s">
        <v>43</v>
      </c>
      <c r="BG8" s="2" t="s">
        <v>44</v>
      </c>
      <c r="BH8" s="2" t="s">
        <v>45</v>
      </c>
      <c r="BI8" s="2" t="s">
        <v>46</v>
      </c>
      <c r="BJ8" s="2" t="s">
        <v>47</v>
      </c>
      <c r="BK8" s="2" t="s">
        <v>48</v>
      </c>
      <c r="BL8" s="2" t="s">
        <v>49</v>
      </c>
      <c r="BM8" s="2" t="s">
        <v>50</v>
      </c>
      <c r="BN8" s="2" t="s">
        <v>51</v>
      </c>
      <c r="BO8" s="2" t="s">
        <v>52</v>
      </c>
      <c r="BP8" s="2" t="s">
        <v>53</v>
      </c>
      <c r="BQ8" s="2" t="s">
        <v>54</v>
      </c>
      <c r="BR8" s="2" t="s">
        <v>55</v>
      </c>
      <c r="BS8" s="2" t="s">
        <v>56</v>
      </c>
      <c r="BT8" s="2" t="s">
        <v>57</v>
      </c>
      <c r="BU8" s="2" t="s">
        <v>58</v>
      </c>
      <c r="BV8" s="2" t="s">
        <v>59</v>
      </c>
      <c r="BW8" s="2" t="s">
        <v>60</v>
      </c>
      <c r="BX8" s="2" t="s">
        <v>61</v>
      </c>
      <c r="BY8" s="2" t="s">
        <v>62</v>
      </c>
      <c r="BZ8" s="2" t="s">
        <v>63</v>
      </c>
      <c r="CA8" s="2" t="s">
        <v>64</v>
      </c>
      <c r="CB8" s="2" t="s">
        <v>65</v>
      </c>
      <c r="CC8" s="2" t="s">
        <v>66</v>
      </c>
      <c r="CD8" s="6"/>
      <c r="CE8" s="32" t="s">
        <v>79</v>
      </c>
    </row>
    <row r="9" spans="1:83" s="2" customFormat="1" ht="15.75" customHeight="1" x14ac:dyDescent="0.25">
      <c r="A9" s="6"/>
      <c r="B9" s="6"/>
      <c r="C9" s="6"/>
      <c r="D9" s="42"/>
      <c r="E9" s="44"/>
      <c r="F9" s="45"/>
      <c r="G9" s="37"/>
      <c r="H9" s="44"/>
      <c r="I9" s="9"/>
      <c r="J9" s="39"/>
      <c r="K9" s="46"/>
      <c r="L9" s="37"/>
      <c r="M9" s="39"/>
      <c r="AA9" s="10" t="s">
        <v>17</v>
      </c>
      <c r="AB9" s="10" t="s">
        <v>18</v>
      </c>
      <c r="AC9" s="10" t="s">
        <v>19</v>
      </c>
      <c r="AD9" s="10" t="s">
        <v>20</v>
      </c>
      <c r="AE9" s="19" t="s">
        <v>70</v>
      </c>
      <c r="AF9" s="19" t="s">
        <v>21</v>
      </c>
      <c r="AG9" s="19" t="s">
        <v>71</v>
      </c>
      <c r="AH9" s="19" t="s">
        <v>72</v>
      </c>
      <c r="AI9" s="19" t="s">
        <v>73</v>
      </c>
      <c r="AJ9" s="19" t="s">
        <v>22</v>
      </c>
      <c r="AK9" s="19" t="s">
        <v>23</v>
      </c>
      <c r="AL9" s="19" t="s">
        <v>74</v>
      </c>
      <c r="CD9" s="6"/>
      <c r="CE9" s="33"/>
    </row>
    <row r="10" spans="1:83" s="2" customFormat="1" ht="15" x14ac:dyDescent="0.25">
      <c r="E10" s="16" t="s">
        <v>92</v>
      </c>
      <c r="F10" s="28" t="s">
        <v>105</v>
      </c>
      <c r="G10" s="12"/>
      <c r="H10" s="12"/>
      <c r="I10" s="12"/>
      <c r="J10" s="12"/>
      <c r="K10" s="12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CE10" s="5"/>
    </row>
    <row r="11" spans="1:83" s="2" customFormat="1" ht="15" x14ac:dyDescent="0.25">
      <c r="A11" s="2">
        <v>117.99</v>
      </c>
      <c r="B11" s="2">
        <v>117.99</v>
      </c>
      <c r="C11" s="2">
        <v>117.99</v>
      </c>
      <c r="D11" s="2">
        <v>117.99</v>
      </c>
      <c r="E11" s="26" t="s">
        <v>106</v>
      </c>
      <c r="F11" s="11" t="s">
        <v>124</v>
      </c>
      <c r="G11" s="12" t="str">
        <f>"150/10"</f>
        <v>150/10</v>
      </c>
      <c r="H11" s="23">
        <v>9.5500000000000007</v>
      </c>
      <c r="I11" s="23"/>
      <c r="J11" s="23">
        <v>7.47</v>
      </c>
      <c r="K11" s="23"/>
      <c r="L11" s="23">
        <v>53.12</v>
      </c>
      <c r="M11" s="23">
        <v>317.83999999999997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>
        <v>61.02</v>
      </c>
      <c r="AB11" s="23">
        <v>31.69</v>
      </c>
      <c r="AC11" s="23">
        <v>160.47</v>
      </c>
      <c r="AD11" s="23">
        <v>1.08</v>
      </c>
      <c r="AE11" s="23">
        <v>44.94</v>
      </c>
      <c r="AF11" s="23">
        <v>29.76</v>
      </c>
      <c r="AG11" s="23">
        <v>50.32</v>
      </c>
      <c r="AH11" s="23">
        <v>0.4</v>
      </c>
      <c r="AI11" s="23">
        <v>0.09</v>
      </c>
      <c r="AJ11" s="23"/>
      <c r="AK11" s="23"/>
      <c r="AL11" s="23">
        <v>0.18</v>
      </c>
      <c r="AM11" s="2">
        <v>0</v>
      </c>
      <c r="AN11" s="2">
        <v>219.06</v>
      </c>
      <c r="AO11" s="2">
        <v>170.99</v>
      </c>
      <c r="AP11" s="2">
        <v>277.2</v>
      </c>
      <c r="AQ11" s="2">
        <v>196.98</v>
      </c>
      <c r="AR11" s="2">
        <v>118.69</v>
      </c>
      <c r="AS11" s="2">
        <v>149.03</v>
      </c>
      <c r="AT11" s="2">
        <v>67.62</v>
      </c>
      <c r="AU11" s="2">
        <v>219.8</v>
      </c>
      <c r="AV11" s="2">
        <v>215.21</v>
      </c>
      <c r="AW11" s="2">
        <v>414.48</v>
      </c>
      <c r="AX11" s="2">
        <v>408.65</v>
      </c>
      <c r="AY11" s="2">
        <v>111.75</v>
      </c>
      <c r="AZ11" s="2">
        <v>266.64999999999998</v>
      </c>
      <c r="BA11" s="2">
        <v>838.69</v>
      </c>
      <c r="BB11" s="2">
        <v>0</v>
      </c>
      <c r="BC11" s="2">
        <v>185.97</v>
      </c>
      <c r="BD11" s="2">
        <v>225.3</v>
      </c>
      <c r="BE11" s="2">
        <v>159.94999999999999</v>
      </c>
      <c r="BF11" s="2">
        <v>122.18</v>
      </c>
      <c r="BG11" s="2">
        <v>0.15</v>
      </c>
      <c r="BH11" s="2">
        <v>0.03</v>
      </c>
      <c r="BI11" s="2">
        <v>0.03</v>
      </c>
      <c r="BJ11" s="2">
        <v>0.08</v>
      </c>
      <c r="BK11" s="2">
        <v>0.1</v>
      </c>
      <c r="BL11" s="2">
        <v>0.33</v>
      </c>
      <c r="BM11" s="2">
        <v>0</v>
      </c>
      <c r="BN11" s="2">
        <v>1.21</v>
      </c>
      <c r="BO11" s="2">
        <v>0</v>
      </c>
      <c r="BP11" s="2">
        <v>0.32</v>
      </c>
      <c r="BQ11" s="2">
        <v>0</v>
      </c>
      <c r="BR11" s="2">
        <v>0</v>
      </c>
      <c r="BS11" s="2">
        <v>0</v>
      </c>
      <c r="BT11" s="2">
        <v>0</v>
      </c>
      <c r="BU11" s="2">
        <v>0.12</v>
      </c>
      <c r="BV11" s="2">
        <v>1.33</v>
      </c>
      <c r="BW11" s="2">
        <v>0.01</v>
      </c>
      <c r="BX11" s="2">
        <v>0</v>
      </c>
      <c r="BY11" s="2">
        <v>0.42</v>
      </c>
      <c r="BZ11" s="2">
        <v>0.04</v>
      </c>
      <c r="CA11" s="2">
        <v>0</v>
      </c>
      <c r="CB11" s="2">
        <v>0</v>
      </c>
      <c r="CC11" s="2">
        <v>0</v>
      </c>
      <c r="CD11" s="2">
        <v>117.99</v>
      </c>
      <c r="CE11" s="5"/>
    </row>
    <row r="12" spans="1:83" s="2" customFormat="1" ht="15" x14ac:dyDescent="0.25">
      <c r="A12" s="2">
        <v>189.19</v>
      </c>
      <c r="B12" s="2">
        <v>189.19</v>
      </c>
      <c r="C12" s="2">
        <v>189.19</v>
      </c>
      <c r="D12" s="2">
        <v>189.19</v>
      </c>
      <c r="E12" s="26" t="s">
        <v>96</v>
      </c>
      <c r="F12" s="11" t="s">
        <v>108</v>
      </c>
      <c r="G12" s="12" t="str">
        <f>"200/10/7"</f>
        <v>200/10/7</v>
      </c>
      <c r="H12" s="23">
        <v>0.1</v>
      </c>
      <c r="I12" s="23">
        <v>3.04</v>
      </c>
      <c r="J12" s="23">
        <v>0</v>
      </c>
      <c r="K12" s="23">
        <v>0</v>
      </c>
      <c r="L12" s="23">
        <v>9.3000000000000007</v>
      </c>
      <c r="M12" s="23">
        <v>37</v>
      </c>
      <c r="N12" s="23">
        <v>2.2000000000000002</v>
      </c>
      <c r="O12" s="23">
        <v>0</v>
      </c>
      <c r="P12" s="23">
        <v>2.2000000000000002</v>
      </c>
      <c r="Q12" s="23">
        <v>0</v>
      </c>
      <c r="R12" s="23">
        <v>16.39</v>
      </c>
      <c r="S12" s="23">
        <v>0</v>
      </c>
      <c r="T12" s="23">
        <v>0</v>
      </c>
      <c r="U12" s="23">
        <v>0</v>
      </c>
      <c r="V12" s="23">
        <v>0</v>
      </c>
      <c r="W12" s="23">
        <v>0.1</v>
      </c>
      <c r="X12" s="23">
        <v>0.71</v>
      </c>
      <c r="Y12" s="23">
        <v>0</v>
      </c>
      <c r="Z12" s="23">
        <v>146.30000000000001</v>
      </c>
      <c r="AA12" s="23">
        <v>2.73</v>
      </c>
      <c r="AB12" s="23">
        <v>0.73</v>
      </c>
      <c r="AC12" s="23">
        <v>90</v>
      </c>
      <c r="AD12" s="23">
        <v>0.06</v>
      </c>
      <c r="AE12" s="23">
        <v>30</v>
      </c>
      <c r="AF12" s="23">
        <v>20</v>
      </c>
      <c r="AG12" s="23">
        <v>33</v>
      </c>
      <c r="AH12" s="23">
        <v>0.1</v>
      </c>
      <c r="AI12" s="23">
        <v>0</v>
      </c>
      <c r="AJ12" s="23">
        <v>0.15</v>
      </c>
      <c r="AK12" s="23">
        <v>0.11</v>
      </c>
      <c r="AL12" s="23">
        <v>1.1200000000000001</v>
      </c>
      <c r="AM12" s="23">
        <v>1.1200000000000001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189.19</v>
      </c>
      <c r="CE12" s="5"/>
    </row>
    <row r="13" spans="1:83" s="2" customFormat="1" ht="15" x14ac:dyDescent="0.25">
      <c r="A13" s="2">
        <v>19.55</v>
      </c>
      <c r="B13" s="2">
        <v>19.55</v>
      </c>
      <c r="C13" s="2">
        <v>19.55</v>
      </c>
      <c r="D13" s="2">
        <v>19.55</v>
      </c>
      <c r="E13" s="26" t="s">
        <v>106</v>
      </c>
      <c r="F13" s="11" t="s">
        <v>107</v>
      </c>
      <c r="G13" s="12" t="str">
        <f>"50"</f>
        <v>50</v>
      </c>
      <c r="H13" s="23">
        <v>3.8</v>
      </c>
      <c r="I13" s="23">
        <v>0.4</v>
      </c>
      <c r="J13" s="23">
        <v>0.4</v>
      </c>
      <c r="K13" s="23">
        <v>118</v>
      </c>
      <c r="L13" s="23">
        <v>24.6</v>
      </c>
      <c r="M13" s="23">
        <v>117.2</v>
      </c>
      <c r="N13" s="23">
        <v>32</v>
      </c>
      <c r="O13" s="23">
        <v>0.6</v>
      </c>
      <c r="P13" s="23">
        <v>0</v>
      </c>
      <c r="Q13" s="23">
        <v>0.6</v>
      </c>
      <c r="R13" s="23">
        <v>0.06</v>
      </c>
      <c r="S13" s="23">
        <v>0</v>
      </c>
      <c r="T13" s="23">
        <v>0.1</v>
      </c>
      <c r="U13" s="23">
        <v>0</v>
      </c>
      <c r="V13" s="23">
        <v>0</v>
      </c>
      <c r="W13" s="23">
        <v>0</v>
      </c>
      <c r="X13" s="23">
        <v>0.9</v>
      </c>
      <c r="Y13" s="23">
        <v>0</v>
      </c>
      <c r="Z13" s="23">
        <v>0</v>
      </c>
      <c r="AA13" s="23">
        <v>10</v>
      </c>
      <c r="AB13" s="23">
        <v>7</v>
      </c>
      <c r="AC13" s="23">
        <v>32</v>
      </c>
      <c r="AD13" s="23">
        <v>0.6</v>
      </c>
      <c r="AE13" s="23">
        <v>0</v>
      </c>
      <c r="AF13" s="23">
        <v>0</v>
      </c>
      <c r="AG13" s="23">
        <v>0</v>
      </c>
      <c r="AH13" s="23">
        <v>0.6</v>
      </c>
      <c r="AI13" s="23">
        <v>0.06</v>
      </c>
      <c r="AJ13" s="23">
        <v>0</v>
      </c>
      <c r="AK13" s="23">
        <v>0</v>
      </c>
      <c r="AL13" s="23">
        <v>0</v>
      </c>
      <c r="AM13" s="23">
        <v>0</v>
      </c>
      <c r="AN13" s="2">
        <v>0</v>
      </c>
      <c r="AO13" s="2">
        <v>0</v>
      </c>
      <c r="AP13" s="2">
        <v>254.48</v>
      </c>
      <c r="AQ13" s="2">
        <v>84.39</v>
      </c>
      <c r="AR13" s="2">
        <v>50.03</v>
      </c>
      <c r="AS13" s="2">
        <v>100.05</v>
      </c>
      <c r="AT13" s="2">
        <v>37.85</v>
      </c>
      <c r="AU13" s="2">
        <v>180.96</v>
      </c>
      <c r="AV13" s="2">
        <v>112.23</v>
      </c>
      <c r="AW13" s="2">
        <v>156.6</v>
      </c>
      <c r="AX13" s="2">
        <v>129.19999999999999</v>
      </c>
      <c r="AY13" s="2">
        <v>67.86</v>
      </c>
      <c r="AZ13" s="2">
        <v>120.06</v>
      </c>
      <c r="BA13" s="2">
        <v>1003.98</v>
      </c>
      <c r="BB13" s="2">
        <v>0</v>
      </c>
      <c r="BC13" s="2">
        <v>327.12</v>
      </c>
      <c r="BD13" s="2">
        <v>142.25</v>
      </c>
      <c r="BE13" s="2">
        <v>94.4</v>
      </c>
      <c r="BF13" s="2">
        <v>74.819999999999993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0.04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0.03</v>
      </c>
      <c r="BW13" s="2">
        <v>0</v>
      </c>
      <c r="BX13" s="2">
        <v>0</v>
      </c>
      <c r="BY13" s="2">
        <v>0.14000000000000001</v>
      </c>
      <c r="BZ13" s="2">
        <v>0.01</v>
      </c>
      <c r="CA13" s="2">
        <v>0</v>
      </c>
      <c r="CB13" s="2">
        <v>0</v>
      </c>
      <c r="CC13" s="2">
        <v>0</v>
      </c>
      <c r="CD13" s="2">
        <v>19.55</v>
      </c>
      <c r="CE13" s="5"/>
    </row>
    <row r="14" spans="1:83" s="2" customFormat="1" ht="15" x14ac:dyDescent="0.25">
      <c r="E14" s="26" t="s">
        <v>106</v>
      </c>
      <c r="F14" s="22" t="s">
        <v>114</v>
      </c>
      <c r="G14" s="24">
        <v>10</v>
      </c>
      <c r="H14" s="23">
        <v>2.63</v>
      </c>
      <c r="I14" s="23"/>
      <c r="J14" s="23">
        <v>2.66</v>
      </c>
      <c r="K14" s="23"/>
      <c r="L14" s="23">
        <v>0</v>
      </c>
      <c r="M14" s="23">
        <v>35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>
        <v>100</v>
      </c>
      <c r="AB14" s="23">
        <v>5.5</v>
      </c>
      <c r="AC14" s="23">
        <v>0</v>
      </c>
      <c r="AD14" s="23">
        <v>7.0000000000000007E-2</v>
      </c>
      <c r="AE14" s="23"/>
      <c r="AF14" s="23"/>
      <c r="AG14" s="23">
        <v>0</v>
      </c>
      <c r="AH14" s="23">
        <v>0</v>
      </c>
      <c r="AI14" s="23">
        <v>0</v>
      </c>
      <c r="AJ14" s="23"/>
      <c r="AK14" s="23"/>
      <c r="AL14" s="23">
        <v>7.0000000000000007E-2</v>
      </c>
      <c r="AM14" s="23">
        <v>0.11</v>
      </c>
      <c r="CE14" s="5"/>
    </row>
    <row r="15" spans="1:83" s="2" customFormat="1" ht="15" x14ac:dyDescent="0.25">
      <c r="A15" s="2">
        <v>86.5</v>
      </c>
      <c r="B15" s="2">
        <v>86.5</v>
      </c>
      <c r="C15" s="2">
        <v>86.5</v>
      </c>
      <c r="D15" s="2">
        <v>86.5</v>
      </c>
      <c r="E15" s="26" t="s">
        <v>106</v>
      </c>
      <c r="F15" s="11" t="s">
        <v>111</v>
      </c>
      <c r="G15" s="12" t="str">
        <f>"100"</f>
        <v>100</v>
      </c>
      <c r="H15" s="23">
        <v>3.2</v>
      </c>
      <c r="I15" s="23">
        <v>4.0999999999999996</v>
      </c>
      <c r="J15" s="23">
        <v>3.2</v>
      </c>
      <c r="K15" s="23">
        <v>0</v>
      </c>
      <c r="L15" s="23">
        <v>4.5</v>
      </c>
      <c r="M15" s="23">
        <v>62</v>
      </c>
      <c r="N15" s="23">
        <v>0.9</v>
      </c>
      <c r="O15" s="23">
        <v>0</v>
      </c>
      <c r="P15" s="23">
        <v>0</v>
      </c>
      <c r="Q15" s="23">
        <v>0</v>
      </c>
      <c r="R15" s="23">
        <v>4.5</v>
      </c>
      <c r="S15" s="23">
        <v>0</v>
      </c>
      <c r="T15" s="23">
        <v>0</v>
      </c>
      <c r="U15" s="23">
        <v>0</v>
      </c>
      <c r="V15" s="23">
        <v>0</v>
      </c>
      <c r="W15" s="23">
        <v>1.1000000000000001</v>
      </c>
      <c r="X15" s="23">
        <v>0.9</v>
      </c>
      <c r="Y15" s="23">
        <v>50</v>
      </c>
      <c r="Z15" s="23">
        <v>152</v>
      </c>
      <c r="AA15" s="23">
        <v>119</v>
      </c>
      <c r="AB15" s="23">
        <v>14</v>
      </c>
      <c r="AC15" s="23">
        <v>91</v>
      </c>
      <c r="AD15" s="23">
        <v>0.1</v>
      </c>
      <c r="AE15" s="23">
        <v>10</v>
      </c>
      <c r="AF15" s="23">
        <v>0</v>
      </c>
      <c r="AG15" s="23">
        <v>22</v>
      </c>
      <c r="AH15" s="23">
        <v>0</v>
      </c>
      <c r="AI15" s="23">
        <v>0.03</v>
      </c>
      <c r="AJ15" s="23">
        <v>0.15</v>
      </c>
      <c r="AK15" s="23">
        <v>0.2</v>
      </c>
      <c r="AL15" s="23">
        <v>0.6</v>
      </c>
      <c r="AM15" s="23">
        <v>0.6</v>
      </c>
      <c r="AN15" s="2">
        <v>0</v>
      </c>
      <c r="AO15" s="2">
        <v>0</v>
      </c>
      <c r="AP15" s="2">
        <v>450</v>
      </c>
      <c r="AQ15" s="2">
        <v>387</v>
      </c>
      <c r="AR15" s="2">
        <v>115</v>
      </c>
      <c r="AS15" s="2">
        <v>216</v>
      </c>
      <c r="AT15" s="2">
        <v>72</v>
      </c>
      <c r="AU15" s="2">
        <v>225</v>
      </c>
      <c r="AV15" s="2">
        <v>160</v>
      </c>
      <c r="AW15" s="2">
        <v>174</v>
      </c>
      <c r="AX15" s="2">
        <v>344</v>
      </c>
      <c r="AY15" s="2">
        <v>156</v>
      </c>
      <c r="AZ15" s="2">
        <v>93</v>
      </c>
      <c r="BA15" s="2">
        <v>897</v>
      </c>
      <c r="BB15" s="2">
        <v>0</v>
      </c>
      <c r="BC15" s="2">
        <v>518</v>
      </c>
      <c r="BD15" s="2">
        <v>278</v>
      </c>
      <c r="BE15" s="2">
        <v>242</v>
      </c>
      <c r="BF15" s="2">
        <v>50</v>
      </c>
      <c r="BG15" s="2">
        <v>0.1</v>
      </c>
      <c r="BH15" s="2">
        <v>7.0000000000000007E-2</v>
      </c>
      <c r="BI15" s="2">
        <v>0.04</v>
      </c>
      <c r="BJ15" s="2">
        <v>0.08</v>
      </c>
      <c r="BK15" s="2">
        <v>0.09</v>
      </c>
      <c r="BL15" s="2">
        <v>0.45</v>
      </c>
      <c r="BM15" s="2">
        <v>0.03</v>
      </c>
      <c r="BN15" s="2">
        <v>0.56000000000000005</v>
      </c>
      <c r="BO15" s="2">
        <v>0.02</v>
      </c>
      <c r="BP15" s="2">
        <v>0.31</v>
      </c>
      <c r="BQ15" s="2">
        <v>0.04</v>
      </c>
      <c r="BR15" s="2">
        <v>0</v>
      </c>
      <c r="BS15" s="2">
        <v>0</v>
      </c>
      <c r="BT15" s="2">
        <v>0</v>
      </c>
      <c r="BU15" s="2">
        <v>0.08</v>
      </c>
      <c r="BV15" s="2">
        <v>0.69</v>
      </c>
      <c r="BW15" s="2">
        <v>0.01</v>
      </c>
      <c r="BX15" s="2">
        <v>0</v>
      </c>
      <c r="BY15" s="2">
        <v>0.02</v>
      </c>
      <c r="BZ15" s="2">
        <v>0.03</v>
      </c>
      <c r="CA15" s="2">
        <v>0</v>
      </c>
      <c r="CB15" s="2">
        <v>0</v>
      </c>
      <c r="CC15" s="2">
        <v>0</v>
      </c>
      <c r="CD15" s="2">
        <v>86.5</v>
      </c>
      <c r="CE15" s="5"/>
    </row>
    <row r="16" spans="1:83" s="2" customFormat="1" ht="15" x14ac:dyDescent="0.25">
      <c r="A16" s="2">
        <v>446.43</v>
      </c>
      <c r="B16" s="2">
        <v>446.43</v>
      </c>
      <c r="C16" s="2">
        <v>446.43</v>
      </c>
      <c r="D16" s="2">
        <v>446.43</v>
      </c>
      <c r="E16" s="26"/>
      <c r="F16" s="13" t="s">
        <v>82</v>
      </c>
      <c r="G16" s="12"/>
      <c r="H16" s="25">
        <f>SUM(H11:H15)</f>
        <v>19.279999999999998</v>
      </c>
      <c r="I16" s="25">
        <f t="shared" ref="I16:AL16" si="0">SUM(I11:I15)</f>
        <v>7.5399999999999991</v>
      </c>
      <c r="J16" s="25">
        <f t="shared" si="0"/>
        <v>13.73</v>
      </c>
      <c r="K16" s="25">
        <f t="shared" si="0"/>
        <v>118</v>
      </c>
      <c r="L16" s="25">
        <f t="shared" si="0"/>
        <v>91.52000000000001</v>
      </c>
      <c r="M16" s="25">
        <f t="shared" si="0"/>
        <v>569.04</v>
      </c>
      <c r="N16" s="25">
        <f t="shared" si="0"/>
        <v>35.1</v>
      </c>
      <c r="O16" s="25">
        <f t="shared" si="0"/>
        <v>0.6</v>
      </c>
      <c r="P16" s="25">
        <f t="shared" si="0"/>
        <v>2.2000000000000002</v>
      </c>
      <c r="Q16" s="25">
        <f t="shared" si="0"/>
        <v>0.6</v>
      </c>
      <c r="R16" s="25">
        <f t="shared" si="0"/>
        <v>20.95</v>
      </c>
      <c r="S16" s="25">
        <f t="shared" si="0"/>
        <v>0</v>
      </c>
      <c r="T16" s="25">
        <f t="shared" si="0"/>
        <v>0.1</v>
      </c>
      <c r="U16" s="25">
        <f t="shared" si="0"/>
        <v>0</v>
      </c>
      <c r="V16" s="25">
        <f t="shared" si="0"/>
        <v>0</v>
      </c>
      <c r="W16" s="25">
        <f t="shared" si="0"/>
        <v>1.2000000000000002</v>
      </c>
      <c r="X16" s="25">
        <f t="shared" si="0"/>
        <v>2.5099999999999998</v>
      </c>
      <c r="Y16" s="25">
        <f t="shared" si="0"/>
        <v>50</v>
      </c>
      <c r="Z16" s="25">
        <f t="shared" si="0"/>
        <v>298.3</v>
      </c>
      <c r="AA16" s="25">
        <f t="shared" si="0"/>
        <v>292.75</v>
      </c>
      <c r="AB16" s="25">
        <f t="shared" si="0"/>
        <v>58.92</v>
      </c>
      <c r="AC16" s="25">
        <f t="shared" si="0"/>
        <v>373.47</v>
      </c>
      <c r="AD16" s="25">
        <f t="shared" si="0"/>
        <v>1.9100000000000004</v>
      </c>
      <c r="AE16" s="25">
        <f t="shared" si="0"/>
        <v>84.94</v>
      </c>
      <c r="AF16" s="25">
        <f t="shared" si="0"/>
        <v>49.760000000000005</v>
      </c>
      <c r="AG16" s="25">
        <f t="shared" si="0"/>
        <v>105.32</v>
      </c>
      <c r="AH16" s="25">
        <f t="shared" si="0"/>
        <v>1.1000000000000001</v>
      </c>
      <c r="AI16" s="25">
        <f t="shared" si="0"/>
        <v>0.18</v>
      </c>
      <c r="AJ16" s="25">
        <f t="shared" si="0"/>
        <v>0.3</v>
      </c>
      <c r="AK16" s="25">
        <f t="shared" si="0"/>
        <v>0.31</v>
      </c>
      <c r="AL16" s="25">
        <f t="shared" si="0"/>
        <v>1.9700000000000002</v>
      </c>
      <c r="AM16" s="2">
        <v>0</v>
      </c>
      <c r="AN16" s="2">
        <v>589.77</v>
      </c>
      <c r="AO16" s="2">
        <v>480.7</v>
      </c>
      <c r="AP16" s="2">
        <v>1555.25</v>
      </c>
      <c r="AQ16" s="2">
        <v>1070.56</v>
      </c>
      <c r="AR16" s="2">
        <v>448.14</v>
      </c>
      <c r="AS16" s="2">
        <v>746.1</v>
      </c>
      <c r="AT16" s="2">
        <v>269.62</v>
      </c>
      <c r="AU16" s="2">
        <v>969.78</v>
      </c>
      <c r="AV16" s="2">
        <v>704.03</v>
      </c>
      <c r="AW16" s="2">
        <v>1023.35</v>
      </c>
      <c r="AX16" s="2">
        <v>1284.24</v>
      </c>
      <c r="AY16" s="2">
        <v>523.04999999999995</v>
      </c>
      <c r="AZ16" s="2">
        <v>630.87</v>
      </c>
      <c r="BA16" s="2">
        <v>4031.14</v>
      </c>
      <c r="BB16" s="2">
        <v>0.66</v>
      </c>
      <c r="BC16" s="2">
        <v>1595.16</v>
      </c>
      <c r="BD16" s="2">
        <v>1011.74</v>
      </c>
      <c r="BE16" s="2">
        <v>835.02</v>
      </c>
      <c r="BF16" s="2">
        <v>310.08</v>
      </c>
      <c r="BG16" s="2">
        <v>0.56000000000000005</v>
      </c>
      <c r="BH16" s="2">
        <v>0.24</v>
      </c>
      <c r="BI16" s="2">
        <v>0.15</v>
      </c>
      <c r="BJ16" s="2">
        <v>0.34</v>
      </c>
      <c r="BK16" s="2">
        <v>0.4</v>
      </c>
      <c r="BL16" s="2">
        <v>1.75</v>
      </c>
      <c r="BM16" s="2">
        <v>0.09</v>
      </c>
      <c r="BN16" s="2">
        <v>3.44</v>
      </c>
      <c r="BO16" s="2">
        <v>0.05</v>
      </c>
      <c r="BP16" s="2">
        <v>1.38</v>
      </c>
      <c r="BQ16" s="2">
        <v>0.11</v>
      </c>
      <c r="BR16" s="2">
        <v>0</v>
      </c>
      <c r="BS16" s="2">
        <v>0</v>
      </c>
      <c r="BT16" s="2">
        <v>0</v>
      </c>
      <c r="BU16" s="2">
        <v>0.42</v>
      </c>
      <c r="BV16" s="2">
        <v>3.96</v>
      </c>
      <c r="BW16" s="2">
        <v>0.03</v>
      </c>
      <c r="BX16" s="2">
        <v>0</v>
      </c>
      <c r="BY16" s="2">
        <v>1.23</v>
      </c>
      <c r="BZ16" s="2">
        <v>0.13</v>
      </c>
      <c r="CA16" s="2">
        <v>0</v>
      </c>
      <c r="CB16" s="2">
        <v>0</v>
      </c>
      <c r="CC16" s="2">
        <v>0</v>
      </c>
      <c r="CD16" s="2">
        <v>446.43</v>
      </c>
      <c r="CE16" s="5"/>
    </row>
    <row r="17" spans="1:84" s="2" customFormat="1" ht="15" x14ac:dyDescent="0.25">
      <c r="E17" s="26"/>
      <c r="F17" s="28" t="s">
        <v>104</v>
      </c>
      <c r="G17" s="15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CE17" s="5"/>
    </row>
    <row r="18" spans="1:84" s="2" customFormat="1" ht="30" x14ac:dyDescent="0.25">
      <c r="A18" s="2">
        <v>69.84</v>
      </c>
      <c r="B18" s="2">
        <v>69.84</v>
      </c>
      <c r="C18" s="2">
        <v>69.84</v>
      </c>
      <c r="D18" s="2">
        <v>69.84</v>
      </c>
      <c r="E18" s="26" t="s">
        <v>123</v>
      </c>
      <c r="F18" s="31" t="s">
        <v>122</v>
      </c>
      <c r="G18" s="24">
        <v>60</v>
      </c>
      <c r="H18" s="23">
        <v>1.17</v>
      </c>
      <c r="I18" s="23"/>
      <c r="J18" s="23">
        <v>3.12</v>
      </c>
      <c r="K18" s="23"/>
      <c r="L18" s="23">
        <v>6.3</v>
      </c>
      <c r="M18" s="23">
        <v>59.13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>
        <v>34.42</v>
      </c>
      <c r="AB18" s="23">
        <v>11.46</v>
      </c>
      <c r="AC18" s="23">
        <v>18</v>
      </c>
      <c r="AD18" s="23">
        <v>0.75</v>
      </c>
      <c r="AE18" s="23">
        <v>0</v>
      </c>
      <c r="AF18" s="23">
        <v>1026.24</v>
      </c>
      <c r="AG18" s="23">
        <v>15</v>
      </c>
      <c r="AH18" s="23">
        <v>0.06</v>
      </c>
      <c r="AI18" s="23">
        <v>0.02</v>
      </c>
      <c r="AJ18" s="23"/>
      <c r="AK18" s="23"/>
      <c r="AL18" s="23">
        <v>29.33</v>
      </c>
      <c r="AM18" s="2">
        <v>0</v>
      </c>
      <c r="AN18" s="2">
        <v>35.39</v>
      </c>
      <c r="AO18" s="2">
        <v>30.92</v>
      </c>
      <c r="AP18" s="2">
        <v>39.950000000000003</v>
      </c>
      <c r="AQ18" s="2">
        <v>38.06</v>
      </c>
      <c r="AR18" s="2">
        <v>13.18</v>
      </c>
      <c r="AS18" s="2">
        <v>27.72</v>
      </c>
      <c r="AT18" s="2">
        <v>6.25</v>
      </c>
      <c r="AU18" s="2">
        <v>33.770000000000003</v>
      </c>
      <c r="AV18" s="2">
        <v>43.68</v>
      </c>
      <c r="AW18" s="2">
        <v>50.69</v>
      </c>
      <c r="AX18" s="2">
        <v>111.53</v>
      </c>
      <c r="AY18" s="2">
        <v>17.27</v>
      </c>
      <c r="AZ18" s="2">
        <v>29.34</v>
      </c>
      <c r="BA18" s="2">
        <v>165.49</v>
      </c>
      <c r="BB18" s="2">
        <v>0</v>
      </c>
      <c r="BC18" s="2">
        <v>36.119999999999997</v>
      </c>
      <c r="BD18" s="2">
        <v>36.590000000000003</v>
      </c>
      <c r="BE18" s="2">
        <v>29.84</v>
      </c>
      <c r="BF18" s="2">
        <v>12.34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0.16</v>
      </c>
      <c r="BO18" s="2">
        <v>0</v>
      </c>
      <c r="BP18" s="2">
        <v>0.11</v>
      </c>
      <c r="BQ18" s="2">
        <v>0.01</v>
      </c>
      <c r="BR18" s="2">
        <v>0.02</v>
      </c>
      <c r="BS18" s="2">
        <v>0</v>
      </c>
      <c r="BT18" s="2">
        <v>0</v>
      </c>
      <c r="BU18" s="2">
        <v>0</v>
      </c>
      <c r="BV18" s="2">
        <v>0.63</v>
      </c>
      <c r="BW18" s="2">
        <v>0</v>
      </c>
      <c r="BX18" s="2">
        <v>0</v>
      </c>
      <c r="BY18" s="2">
        <v>1.77</v>
      </c>
      <c r="BZ18" s="2">
        <v>0</v>
      </c>
      <c r="CA18" s="2">
        <v>0</v>
      </c>
      <c r="CB18" s="2">
        <v>0</v>
      </c>
      <c r="CC18" s="2">
        <v>0</v>
      </c>
      <c r="CD18" s="2">
        <v>69.84</v>
      </c>
      <c r="CE18" s="5"/>
    </row>
    <row r="19" spans="1:84" s="2" customFormat="1" ht="15" x14ac:dyDescent="0.25">
      <c r="A19" s="2">
        <v>258.2</v>
      </c>
      <c r="B19" s="2">
        <v>258.2</v>
      </c>
      <c r="C19" s="2">
        <v>258.2</v>
      </c>
      <c r="D19" s="2">
        <v>258.2</v>
      </c>
      <c r="E19" s="26" t="s">
        <v>106</v>
      </c>
      <c r="F19" s="20" t="s">
        <v>99</v>
      </c>
      <c r="G19" s="24">
        <v>70</v>
      </c>
      <c r="H19" s="23">
        <v>16.64</v>
      </c>
      <c r="I19" s="23"/>
      <c r="J19" s="23">
        <v>14.27</v>
      </c>
      <c r="K19" s="23"/>
      <c r="L19" s="23">
        <v>0.46</v>
      </c>
      <c r="M19" s="23">
        <v>196.79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>
        <v>18.43</v>
      </c>
      <c r="AB19" s="23">
        <v>17.86</v>
      </c>
      <c r="AC19" s="23">
        <v>141.80000000000001</v>
      </c>
      <c r="AD19" s="23">
        <v>1.24</v>
      </c>
      <c r="AE19" s="23">
        <v>0</v>
      </c>
      <c r="AF19" s="23">
        <v>41.89</v>
      </c>
      <c r="AG19" s="23">
        <v>87.5</v>
      </c>
      <c r="AH19" s="23">
        <v>0.6</v>
      </c>
      <c r="AI19" s="23">
        <v>0.08</v>
      </c>
      <c r="AJ19" s="23"/>
      <c r="AK19" s="23"/>
      <c r="AL19" s="23">
        <v>2.33</v>
      </c>
      <c r="AM19" s="2">
        <v>0</v>
      </c>
      <c r="AN19" s="2">
        <v>5.27</v>
      </c>
      <c r="AO19" s="2">
        <v>4.47</v>
      </c>
      <c r="AP19" s="2">
        <v>6.35</v>
      </c>
      <c r="AQ19" s="2">
        <v>4.8899999999999997</v>
      </c>
      <c r="AR19" s="2">
        <v>1.36</v>
      </c>
      <c r="AS19" s="2">
        <v>4.42</v>
      </c>
      <c r="AT19" s="2">
        <v>2.02</v>
      </c>
      <c r="AU19" s="2">
        <v>4.1399999999999997</v>
      </c>
      <c r="AV19" s="2">
        <v>5.55</v>
      </c>
      <c r="AW19" s="2">
        <v>4.62</v>
      </c>
      <c r="AX19" s="2">
        <v>14.39</v>
      </c>
      <c r="AY19" s="2">
        <v>2.37</v>
      </c>
      <c r="AZ19" s="2">
        <v>3.44</v>
      </c>
      <c r="BA19" s="2">
        <v>26.29</v>
      </c>
      <c r="BB19" s="2">
        <v>0</v>
      </c>
      <c r="BC19" s="2">
        <v>4.2300000000000004</v>
      </c>
      <c r="BD19" s="2">
        <v>4.7</v>
      </c>
      <c r="BE19" s="2">
        <v>2.92</v>
      </c>
      <c r="BF19" s="2">
        <v>1.41</v>
      </c>
      <c r="BG19" s="2">
        <v>0.16</v>
      </c>
      <c r="BH19" s="2">
        <v>0.04</v>
      </c>
      <c r="BI19" s="2">
        <v>0.03</v>
      </c>
      <c r="BJ19" s="2">
        <v>0.08</v>
      </c>
      <c r="BK19" s="2">
        <v>0.11</v>
      </c>
      <c r="BL19" s="2">
        <v>0.34</v>
      </c>
      <c r="BM19" s="2">
        <v>0</v>
      </c>
      <c r="BN19" s="2">
        <v>1.08</v>
      </c>
      <c r="BO19" s="2">
        <v>0</v>
      </c>
      <c r="BP19" s="2">
        <v>0.33</v>
      </c>
      <c r="BQ19" s="2">
        <v>0</v>
      </c>
      <c r="BR19" s="2">
        <v>0</v>
      </c>
      <c r="BS19" s="2">
        <v>0</v>
      </c>
      <c r="BT19" s="2">
        <v>0</v>
      </c>
      <c r="BU19" s="2">
        <v>0.13</v>
      </c>
      <c r="BV19" s="2">
        <v>1</v>
      </c>
      <c r="BW19" s="2">
        <v>0</v>
      </c>
      <c r="BX19" s="2">
        <v>0</v>
      </c>
      <c r="BY19" s="2">
        <v>0.05</v>
      </c>
      <c r="BZ19" s="2">
        <v>0</v>
      </c>
      <c r="CA19" s="2">
        <v>0</v>
      </c>
      <c r="CB19" s="2">
        <v>0</v>
      </c>
      <c r="CC19" s="2">
        <v>0</v>
      </c>
      <c r="CD19" s="2">
        <v>258.2</v>
      </c>
      <c r="CE19" s="5"/>
    </row>
    <row r="20" spans="1:84" s="2" customFormat="1" ht="15" x14ac:dyDescent="0.25">
      <c r="A20" s="2">
        <v>116.56</v>
      </c>
      <c r="B20" s="2">
        <v>116.56</v>
      </c>
      <c r="C20" s="2">
        <v>116.56</v>
      </c>
      <c r="D20" s="2">
        <v>116.56</v>
      </c>
      <c r="E20" s="26" t="s">
        <v>106</v>
      </c>
      <c r="F20" s="14" t="s">
        <v>110</v>
      </c>
      <c r="G20" s="24">
        <v>130</v>
      </c>
      <c r="H20" s="23">
        <v>2.99</v>
      </c>
      <c r="I20" s="23"/>
      <c r="J20" s="23">
        <v>4.71</v>
      </c>
      <c r="K20" s="23"/>
      <c r="L20" s="23">
        <v>17.059999999999999</v>
      </c>
      <c r="M20" s="23">
        <v>122.62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>
        <v>57.11</v>
      </c>
      <c r="AB20" s="23">
        <v>26.87</v>
      </c>
      <c r="AC20" s="23">
        <v>57.6</v>
      </c>
      <c r="AD20" s="23">
        <v>0.9</v>
      </c>
      <c r="AE20" s="23">
        <v>18.45</v>
      </c>
      <c r="AF20" s="23">
        <v>33.18</v>
      </c>
      <c r="AG20" s="23">
        <v>29</v>
      </c>
      <c r="AH20" s="23">
        <v>0.8</v>
      </c>
      <c r="AI20" s="23">
        <v>0.12</v>
      </c>
      <c r="AJ20" s="23"/>
      <c r="AK20" s="23"/>
      <c r="AL20" s="23">
        <v>19.21</v>
      </c>
      <c r="AM20" s="2">
        <v>0</v>
      </c>
      <c r="AN20" s="2">
        <v>107.18</v>
      </c>
      <c r="AO20" s="2">
        <v>84.91</v>
      </c>
      <c r="AP20" s="2">
        <v>154.56</v>
      </c>
      <c r="AQ20" s="2">
        <v>118.46</v>
      </c>
      <c r="AR20" s="2">
        <v>56.15</v>
      </c>
      <c r="AS20" s="2">
        <v>84.46</v>
      </c>
      <c r="AT20" s="2">
        <v>30.15</v>
      </c>
      <c r="AU20" s="2">
        <v>93.25</v>
      </c>
      <c r="AV20" s="2">
        <v>96.08</v>
      </c>
      <c r="AW20" s="2">
        <v>106.26</v>
      </c>
      <c r="AX20" s="2">
        <v>160.97</v>
      </c>
      <c r="AY20" s="2">
        <v>48.28</v>
      </c>
      <c r="AZ20" s="2">
        <v>59.99</v>
      </c>
      <c r="BA20" s="2">
        <v>293.64999999999998</v>
      </c>
      <c r="BB20" s="2">
        <v>1.7</v>
      </c>
      <c r="BC20" s="2">
        <v>73</v>
      </c>
      <c r="BD20" s="2">
        <v>127.71</v>
      </c>
      <c r="BE20" s="2">
        <v>66.37</v>
      </c>
      <c r="BF20" s="2">
        <v>40.69</v>
      </c>
      <c r="BG20" s="2">
        <v>0.42</v>
      </c>
      <c r="BH20" s="2">
        <v>0.09</v>
      </c>
      <c r="BI20" s="2">
        <v>0.08</v>
      </c>
      <c r="BJ20" s="2">
        <v>0.21</v>
      </c>
      <c r="BK20" s="2">
        <v>0.27</v>
      </c>
      <c r="BL20" s="2">
        <v>0.89</v>
      </c>
      <c r="BM20" s="2">
        <v>0</v>
      </c>
      <c r="BN20" s="2">
        <v>2.79</v>
      </c>
      <c r="BO20" s="2">
        <v>0</v>
      </c>
      <c r="BP20" s="2">
        <v>0.85</v>
      </c>
      <c r="BQ20" s="2">
        <v>0</v>
      </c>
      <c r="BR20" s="2">
        <v>0</v>
      </c>
      <c r="BS20" s="2">
        <v>0</v>
      </c>
      <c r="BT20" s="2">
        <v>0</v>
      </c>
      <c r="BU20" s="2">
        <v>0.32</v>
      </c>
      <c r="BV20" s="2">
        <v>2.58</v>
      </c>
      <c r="BW20" s="2">
        <v>0</v>
      </c>
      <c r="BX20" s="2">
        <v>0</v>
      </c>
      <c r="BY20" s="2">
        <v>0.11</v>
      </c>
      <c r="BZ20" s="2">
        <v>0.01</v>
      </c>
      <c r="CA20" s="2">
        <v>0</v>
      </c>
      <c r="CB20" s="2">
        <v>0</v>
      </c>
      <c r="CC20" s="2">
        <v>0</v>
      </c>
      <c r="CD20" s="2">
        <v>116.56</v>
      </c>
      <c r="CE20" s="5"/>
    </row>
    <row r="21" spans="1:84" s="2" customFormat="1" ht="15" x14ac:dyDescent="0.25">
      <c r="A21" s="2">
        <v>200.03</v>
      </c>
      <c r="B21" s="2">
        <v>200.03</v>
      </c>
      <c r="C21" s="2">
        <v>200.03</v>
      </c>
      <c r="D21" s="2">
        <v>200.03</v>
      </c>
      <c r="E21" s="26" t="s">
        <v>97</v>
      </c>
      <c r="F21" s="14" t="s">
        <v>93</v>
      </c>
      <c r="G21" s="15" t="str">
        <f>"200/10"</f>
        <v>200/10</v>
      </c>
      <c r="H21" s="23">
        <v>0.1</v>
      </c>
      <c r="I21" s="23">
        <v>2.61</v>
      </c>
      <c r="J21" s="23">
        <v>0</v>
      </c>
      <c r="K21" s="23">
        <v>0</v>
      </c>
      <c r="L21" s="23">
        <v>9.1</v>
      </c>
      <c r="M21" s="23">
        <v>35</v>
      </c>
      <c r="N21" s="23">
        <v>2.17</v>
      </c>
      <c r="O21" s="23">
        <v>0</v>
      </c>
      <c r="P21" s="23">
        <v>2.17</v>
      </c>
      <c r="Q21" s="23">
        <v>0</v>
      </c>
      <c r="R21" s="23">
        <v>13.26</v>
      </c>
      <c r="S21" s="23">
        <v>0.18</v>
      </c>
      <c r="T21" s="23">
        <v>0.76</v>
      </c>
      <c r="U21" s="23">
        <v>0</v>
      </c>
      <c r="V21" s="23">
        <v>0</v>
      </c>
      <c r="W21" s="23">
        <v>0.17</v>
      </c>
      <c r="X21" s="23">
        <v>0.78</v>
      </c>
      <c r="Y21" s="23">
        <v>0</v>
      </c>
      <c r="Z21" s="23">
        <v>164.26</v>
      </c>
      <c r="AA21" s="23">
        <v>0.26</v>
      </c>
      <c r="AB21" s="23">
        <v>0</v>
      </c>
      <c r="AC21" s="23">
        <v>8</v>
      </c>
      <c r="AD21" s="23">
        <v>0.03</v>
      </c>
      <c r="AE21" s="23">
        <v>27</v>
      </c>
      <c r="AF21" s="23">
        <v>18.43</v>
      </c>
      <c r="AG21" s="23">
        <v>0</v>
      </c>
      <c r="AH21" s="23">
        <v>0</v>
      </c>
      <c r="AI21" s="23">
        <v>0</v>
      </c>
      <c r="AJ21" s="23">
        <v>0.14000000000000001</v>
      </c>
      <c r="AK21" s="23">
        <v>0.13</v>
      </c>
      <c r="AL21" s="23">
        <v>0</v>
      </c>
      <c r="AM21" s="23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200.03</v>
      </c>
      <c r="CE21" s="5"/>
    </row>
    <row r="22" spans="1:84" s="2" customFormat="1" ht="15" x14ac:dyDescent="0.25">
      <c r="A22" s="2">
        <v>17.600000000000001</v>
      </c>
      <c r="B22" s="2">
        <v>17.600000000000001</v>
      </c>
      <c r="C22" s="2">
        <v>17.600000000000001</v>
      </c>
      <c r="D22" s="2">
        <v>17.600000000000001</v>
      </c>
      <c r="E22" s="26" t="s">
        <v>106</v>
      </c>
      <c r="F22" s="14" t="s">
        <v>107</v>
      </c>
      <c r="G22" s="15" t="s">
        <v>86</v>
      </c>
      <c r="H22" s="23">
        <v>3.8</v>
      </c>
      <c r="I22" s="23">
        <v>0.4</v>
      </c>
      <c r="J22" s="23">
        <v>0.4</v>
      </c>
      <c r="K22" s="23">
        <v>118</v>
      </c>
      <c r="L22" s="23">
        <v>24.6</v>
      </c>
      <c r="M22" s="23">
        <v>117.2</v>
      </c>
      <c r="N22" s="23">
        <v>32</v>
      </c>
      <c r="O22" s="23">
        <v>0.6</v>
      </c>
      <c r="P22" s="23">
        <v>0</v>
      </c>
      <c r="Q22" s="23">
        <v>0.6</v>
      </c>
      <c r="R22" s="23">
        <v>0.06</v>
      </c>
      <c r="S22" s="23">
        <v>0</v>
      </c>
      <c r="T22" s="23">
        <v>0.1</v>
      </c>
      <c r="U22" s="23">
        <v>0</v>
      </c>
      <c r="V22" s="23">
        <v>0</v>
      </c>
      <c r="W22" s="23">
        <v>0</v>
      </c>
      <c r="X22" s="23">
        <v>0.9</v>
      </c>
      <c r="Y22" s="23">
        <v>0</v>
      </c>
      <c r="Z22" s="23">
        <v>0</v>
      </c>
      <c r="AA22" s="23">
        <v>10</v>
      </c>
      <c r="AB22" s="23">
        <v>7</v>
      </c>
      <c r="AC22" s="23">
        <v>32</v>
      </c>
      <c r="AD22" s="23">
        <v>0.6</v>
      </c>
      <c r="AE22" s="23">
        <v>0</v>
      </c>
      <c r="AF22" s="23">
        <v>0</v>
      </c>
      <c r="AG22" s="23">
        <v>0</v>
      </c>
      <c r="AH22" s="23">
        <v>0.6</v>
      </c>
      <c r="AI22" s="23">
        <v>0.06</v>
      </c>
      <c r="AJ22" s="23">
        <v>0</v>
      </c>
      <c r="AK22" s="23">
        <v>0</v>
      </c>
      <c r="AL22" s="23">
        <v>0</v>
      </c>
      <c r="AM22" s="23">
        <v>0</v>
      </c>
      <c r="AN22" s="2">
        <v>0</v>
      </c>
      <c r="AO22" s="2">
        <v>0</v>
      </c>
      <c r="AP22" s="2">
        <v>229.03</v>
      </c>
      <c r="AQ22" s="2">
        <v>75.95</v>
      </c>
      <c r="AR22" s="2">
        <v>45.02</v>
      </c>
      <c r="AS22" s="2">
        <v>90.05</v>
      </c>
      <c r="AT22" s="2">
        <v>34.06</v>
      </c>
      <c r="AU22" s="2">
        <v>162.86000000000001</v>
      </c>
      <c r="AV22" s="2">
        <v>101.01</v>
      </c>
      <c r="AW22" s="2">
        <v>140.94</v>
      </c>
      <c r="AX22" s="2">
        <v>116.28</v>
      </c>
      <c r="AY22" s="2">
        <v>61.07</v>
      </c>
      <c r="AZ22" s="2">
        <v>108.05</v>
      </c>
      <c r="BA22" s="2">
        <v>903.58</v>
      </c>
      <c r="BB22" s="2">
        <v>0</v>
      </c>
      <c r="BC22" s="2">
        <v>294.41000000000003</v>
      </c>
      <c r="BD22" s="2">
        <v>128.02000000000001</v>
      </c>
      <c r="BE22" s="2">
        <v>84.96</v>
      </c>
      <c r="BF22" s="2">
        <v>67.34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0.04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0.03</v>
      </c>
      <c r="BW22" s="2">
        <v>0</v>
      </c>
      <c r="BX22" s="2">
        <v>0</v>
      </c>
      <c r="BY22" s="2">
        <v>0.12</v>
      </c>
      <c r="BZ22" s="2">
        <v>0.01</v>
      </c>
      <c r="CA22" s="2">
        <v>0</v>
      </c>
      <c r="CB22" s="2">
        <v>0</v>
      </c>
      <c r="CC22" s="2">
        <v>0</v>
      </c>
      <c r="CD22" s="2">
        <v>17.600000000000001</v>
      </c>
      <c r="CE22" s="5"/>
    </row>
    <row r="23" spans="1:84" s="2" customFormat="1" ht="15" x14ac:dyDescent="0.25">
      <c r="A23" s="2">
        <v>11.75</v>
      </c>
      <c r="B23" s="2">
        <v>11.75</v>
      </c>
      <c r="C23" s="2">
        <v>11.75</v>
      </c>
      <c r="D23" s="2">
        <v>11.75</v>
      </c>
      <c r="E23" s="26" t="s">
        <v>106</v>
      </c>
      <c r="F23" s="22" t="s">
        <v>111</v>
      </c>
      <c r="G23" s="15" t="s">
        <v>87</v>
      </c>
      <c r="H23" s="23">
        <v>3.2</v>
      </c>
      <c r="I23" s="23">
        <v>4.0999999999999996</v>
      </c>
      <c r="J23" s="23">
        <v>3.2</v>
      </c>
      <c r="K23" s="23">
        <v>0</v>
      </c>
      <c r="L23" s="23">
        <v>4.5</v>
      </c>
      <c r="M23" s="23">
        <v>62</v>
      </c>
      <c r="N23" s="23">
        <v>0.9</v>
      </c>
      <c r="O23" s="23">
        <v>0</v>
      </c>
      <c r="P23" s="23">
        <v>0</v>
      </c>
      <c r="Q23" s="23">
        <v>0</v>
      </c>
      <c r="R23" s="23">
        <v>4.5</v>
      </c>
      <c r="S23" s="23">
        <v>0</v>
      </c>
      <c r="T23" s="23">
        <v>0</v>
      </c>
      <c r="U23" s="23">
        <v>0</v>
      </c>
      <c r="V23" s="23">
        <v>0</v>
      </c>
      <c r="W23" s="23">
        <v>1.1000000000000001</v>
      </c>
      <c r="X23" s="23">
        <v>0.9</v>
      </c>
      <c r="Y23" s="23">
        <v>50</v>
      </c>
      <c r="Z23" s="23">
        <v>152</v>
      </c>
      <c r="AA23" s="23">
        <v>119</v>
      </c>
      <c r="AB23" s="23">
        <v>14</v>
      </c>
      <c r="AC23" s="23">
        <v>91</v>
      </c>
      <c r="AD23" s="23">
        <v>0.1</v>
      </c>
      <c r="AE23" s="23">
        <v>10</v>
      </c>
      <c r="AF23" s="23">
        <v>0</v>
      </c>
      <c r="AG23" s="23">
        <v>22</v>
      </c>
      <c r="AH23" s="23">
        <v>0</v>
      </c>
      <c r="AI23" s="23">
        <v>0.03</v>
      </c>
      <c r="AJ23" s="23">
        <v>0.15</v>
      </c>
      <c r="AK23" s="23">
        <v>0.2</v>
      </c>
      <c r="AL23" s="23" t="s">
        <v>113</v>
      </c>
      <c r="AM23" s="23">
        <v>0.6</v>
      </c>
      <c r="AN23" s="2">
        <v>0</v>
      </c>
      <c r="AO23" s="2">
        <v>0</v>
      </c>
      <c r="AP23" s="2">
        <v>106.75</v>
      </c>
      <c r="AQ23" s="2">
        <v>55.75</v>
      </c>
      <c r="AR23" s="2">
        <v>23.25</v>
      </c>
      <c r="AS23" s="2">
        <v>49.5</v>
      </c>
      <c r="AT23" s="2">
        <v>20</v>
      </c>
      <c r="AU23" s="2">
        <v>92.75</v>
      </c>
      <c r="AV23" s="2">
        <v>74.25</v>
      </c>
      <c r="AW23" s="2">
        <v>72.75</v>
      </c>
      <c r="AX23" s="2">
        <v>116</v>
      </c>
      <c r="AY23" s="2">
        <v>31</v>
      </c>
      <c r="AZ23" s="2">
        <v>77.5</v>
      </c>
      <c r="BA23" s="2">
        <v>382.25</v>
      </c>
      <c r="BB23" s="2">
        <v>0</v>
      </c>
      <c r="BC23" s="2">
        <v>131.5</v>
      </c>
      <c r="BD23" s="2">
        <v>72.75</v>
      </c>
      <c r="BE23" s="2">
        <v>45</v>
      </c>
      <c r="BF23" s="2">
        <v>32.5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0.04</v>
      </c>
      <c r="BO23" s="2">
        <v>0</v>
      </c>
      <c r="BP23" s="2">
        <v>0</v>
      </c>
      <c r="BQ23" s="2">
        <v>0.01</v>
      </c>
      <c r="BR23" s="2">
        <v>0</v>
      </c>
      <c r="BS23" s="2">
        <v>0</v>
      </c>
      <c r="BT23" s="2">
        <v>0</v>
      </c>
      <c r="BU23" s="2">
        <v>0</v>
      </c>
      <c r="BV23" s="2">
        <v>0.03</v>
      </c>
      <c r="BW23" s="2">
        <v>0</v>
      </c>
      <c r="BX23" s="2">
        <v>0</v>
      </c>
      <c r="BY23" s="2">
        <v>0.12</v>
      </c>
      <c r="BZ23" s="2">
        <v>0.02</v>
      </c>
      <c r="CA23" s="2">
        <v>0</v>
      </c>
      <c r="CB23" s="2">
        <v>0</v>
      </c>
      <c r="CC23" s="2">
        <v>0</v>
      </c>
      <c r="CD23" s="2">
        <v>11.75</v>
      </c>
      <c r="CE23" s="5"/>
    </row>
    <row r="24" spans="1:84" s="2" customFormat="1" ht="15" x14ac:dyDescent="0.25">
      <c r="A24" s="2">
        <v>791.67</v>
      </c>
      <c r="B24" s="2">
        <v>791.67</v>
      </c>
      <c r="C24" s="2">
        <v>791.67</v>
      </c>
      <c r="D24" s="2">
        <v>791.67</v>
      </c>
      <c r="E24" s="26"/>
      <c r="F24" s="16" t="s">
        <v>82</v>
      </c>
      <c r="G24" s="15"/>
      <c r="H24" s="25">
        <f t="shared" ref="H24:AL24" si="1">SUM(H18:H23)</f>
        <v>27.900000000000006</v>
      </c>
      <c r="I24" s="25">
        <f t="shared" si="1"/>
        <v>7.1099999999999994</v>
      </c>
      <c r="J24" s="25">
        <f t="shared" si="1"/>
        <v>25.7</v>
      </c>
      <c r="K24" s="25">
        <f t="shared" si="1"/>
        <v>118</v>
      </c>
      <c r="L24" s="25">
        <f t="shared" si="1"/>
        <v>62.02</v>
      </c>
      <c r="M24" s="25">
        <f t="shared" si="1"/>
        <v>592.74</v>
      </c>
      <c r="N24" s="25">
        <f t="shared" si="1"/>
        <v>35.07</v>
      </c>
      <c r="O24" s="25">
        <f t="shared" si="1"/>
        <v>0.6</v>
      </c>
      <c r="P24" s="25">
        <f t="shared" si="1"/>
        <v>2.17</v>
      </c>
      <c r="Q24" s="25">
        <f t="shared" si="1"/>
        <v>0.6</v>
      </c>
      <c r="R24" s="25">
        <f t="shared" si="1"/>
        <v>17.82</v>
      </c>
      <c r="S24" s="25">
        <f t="shared" si="1"/>
        <v>0.18</v>
      </c>
      <c r="T24" s="25">
        <f t="shared" si="1"/>
        <v>0.86</v>
      </c>
      <c r="U24" s="25">
        <f t="shared" si="1"/>
        <v>0</v>
      </c>
      <c r="V24" s="25">
        <f t="shared" si="1"/>
        <v>0</v>
      </c>
      <c r="W24" s="25">
        <f t="shared" si="1"/>
        <v>1.27</v>
      </c>
      <c r="X24" s="25">
        <f t="shared" si="1"/>
        <v>2.58</v>
      </c>
      <c r="Y24" s="25">
        <f t="shared" si="1"/>
        <v>50</v>
      </c>
      <c r="Z24" s="25">
        <f t="shared" si="1"/>
        <v>316.26</v>
      </c>
      <c r="AA24" s="25">
        <f t="shared" si="1"/>
        <v>239.22000000000003</v>
      </c>
      <c r="AB24" s="25">
        <f t="shared" si="1"/>
        <v>77.19</v>
      </c>
      <c r="AC24" s="25">
        <f t="shared" si="1"/>
        <v>348.4</v>
      </c>
      <c r="AD24" s="25">
        <f t="shared" si="1"/>
        <v>3.62</v>
      </c>
      <c r="AE24" s="25">
        <f t="shared" si="1"/>
        <v>55.45</v>
      </c>
      <c r="AF24" s="25">
        <f t="shared" si="1"/>
        <v>1119.7400000000002</v>
      </c>
      <c r="AG24" s="25">
        <f t="shared" si="1"/>
        <v>153.5</v>
      </c>
      <c r="AH24" s="25">
        <f t="shared" si="1"/>
        <v>2.06</v>
      </c>
      <c r="AI24" s="25">
        <f t="shared" si="1"/>
        <v>0.31000000000000005</v>
      </c>
      <c r="AJ24" s="25">
        <f t="shared" si="1"/>
        <v>0.29000000000000004</v>
      </c>
      <c r="AK24" s="25">
        <f t="shared" si="1"/>
        <v>0.33</v>
      </c>
      <c r="AL24" s="25">
        <f t="shared" si="1"/>
        <v>50.87</v>
      </c>
      <c r="AM24" s="2">
        <v>0</v>
      </c>
      <c r="AN24" s="2">
        <v>148.91</v>
      </c>
      <c r="AO24" s="2">
        <v>121.33</v>
      </c>
      <c r="AP24" s="2">
        <v>538.55999999999995</v>
      </c>
      <c r="AQ24" s="2">
        <v>294.25</v>
      </c>
      <c r="AR24" s="2">
        <v>139.41999999999999</v>
      </c>
      <c r="AS24" s="2">
        <v>257.37</v>
      </c>
      <c r="AT24" s="2">
        <v>93.59</v>
      </c>
      <c r="AU24" s="2">
        <v>387.84</v>
      </c>
      <c r="AV24" s="2">
        <v>321.47000000000003</v>
      </c>
      <c r="AW24" s="2">
        <v>375.92</v>
      </c>
      <c r="AX24" s="2">
        <v>520.64</v>
      </c>
      <c r="AY24" s="2">
        <v>160.9</v>
      </c>
      <c r="AZ24" s="2">
        <v>278.94</v>
      </c>
      <c r="BA24" s="2">
        <v>1774.92</v>
      </c>
      <c r="BB24" s="2">
        <v>1.7</v>
      </c>
      <c r="BC24" s="2">
        <v>540.49</v>
      </c>
      <c r="BD24" s="2">
        <v>371.17</v>
      </c>
      <c r="BE24" s="2">
        <v>230.14</v>
      </c>
      <c r="BF24" s="2">
        <v>154.53</v>
      </c>
      <c r="BG24" s="2">
        <v>0.74</v>
      </c>
      <c r="BH24" s="2">
        <v>0.16</v>
      </c>
      <c r="BI24" s="2">
        <v>0.14000000000000001</v>
      </c>
      <c r="BJ24" s="2">
        <v>0.37</v>
      </c>
      <c r="BK24" s="2">
        <v>0.48</v>
      </c>
      <c r="BL24" s="2">
        <v>1.55</v>
      </c>
      <c r="BM24" s="2">
        <v>0</v>
      </c>
      <c r="BN24" s="2">
        <v>5.12</v>
      </c>
      <c r="BO24" s="2">
        <v>0</v>
      </c>
      <c r="BP24" s="2">
        <v>1.61</v>
      </c>
      <c r="BQ24" s="2">
        <v>0.01</v>
      </c>
      <c r="BR24" s="2">
        <v>0.02</v>
      </c>
      <c r="BS24" s="2">
        <v>0</v>
      </c>
      <c r="BT24" s="2">
        <v>0</v>
      </c>
      <c r="BU24" s="2">
        <v>0.56999999999999995</v>
      </c>
      <c r="BV24" s="2">
        <v>5.2</v>
      </c>
      <c r="BW24" s="2">
        <v>0</v>
      </c>
      <c r="BX24" s="2">
        <v>0</v>
      </c>
      <c r="BY24" s="2">
        <v>2.21</v>
      </c>
      <c r="BZ24" s="2">
        <v>0.04</v>
      </c>
      <c r="CA24" s="2">
        <v>0</v>
      </c>
      <c r="CB24" s="2">
        <v>0</v>
      </c>
      <c r="CC24" s="2">
        <v>0</v>
      </c>
      <c r="CD24" s="2">
        <v>791.67</v>
      </c>
      <c r="CE24" s="5"/>
    </row>
    <row r="25" spans="1:84" s="2" customFormat="1" ht="15" x14ac:dyDescent="0.25">
      <c r="A25" s="2">
        <v>1238.0999999999999</v>
      </c>
      <c r="B25" s="2">
        <v>1238.0999999999999</v>
      </c>
      <c r="C25" s="2">
        <v>1238.0999999999999</v>
      </c>
      <c r="D25" s="2">
        <v>1238.0999999999999</v>
      </c>
      <c r="E25" s="26"/>
      <c r="F25" s="28" t="s">
        <v>88</v>
      </c>
      <c r="G25" s="1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">
        <v>0</v>
      </c>
      <c r="AN25" s="2">
        <v>738.68</v>
      </c>
      <c r="AO25" s="2">
        <v>602.03</v>
      </c>
      <c r="AP25" s="2">
        <v>2093.81</v>
      </c>
      <c r="AQ25" s="2">
        <v>1364.81</v>
      </c>
      <c r="AR25" s="2">
        <v>587.57000000000005</v>
      </c>
      <c r="AS25" s="2">
        <v>1003.47</v>
      </c>
      <c r="AT25" s="2">
        <v>363.21</v>
      </c>
      <c r="AU25" s="2">
        <v>1357.62</v>
      </c>
      <c r="AV25" s="2">
        <v>1025.49</v>
      </c>
      <c r="AW25" s="2">
        <v>1399.27</v>
      </c>
      <c r="AX25" s="2">
        <v>1804.88</v>
      </c>
      <c r="AY25" s="2">
        <v>683.95</v>
      </c>
      <c r="AZ25" s="2">
        <v>909.81</v>
      </c>
      <c r="BA25" s="2">
        <v>5806.06</v>
      </c>
      <c r="BB25" s="2">
        <v>2.36</v>
      </c>
      <c r="BC25" s="2">
        <v>2135.65</v>
      </c>
      <c r="BD25" s="2">
        <v>1382.91</v>
      </c>
      <c r="BE25" s="2">
        <v>1065.17</v>
      </c>
      <c r="BF25" s="2">
        <v>464.61</v>
      </c>
      <c r="BG25" s="2">
        <v>1.3</v>
      </c>
      <c r="BH25" s="2">
        <v>0.41</v>
      </c>
      <c r="BI25" s="2">
        <v>0.28999999999999998</v>
      </c>
      <c r="BJ25" s="2">
        <v>0.72</v>
      </c>
      <c r="BK25" s="2">
        <v>0.88</v>
      </c>
      <c r="BL25" s="2">
        <v>3.31</v>
      </c>
      <c r="BM25" s="2">
        <v>0.09</v>
      </c>
      <c r="BN25" s="2">
        <v>8.56</v>
      </c>
      <c r="BO25" s="2">
        <v>0.05</v>
      </c>
      <c r="BP25" s="2">
        <v>2.99</v>
      </c>
      <c r="BQ25" s="2">
        <v>0.12</v>
      </c>
      <c r="BR25" s="2">
        <v>0.02</v>
      </c>
      <c r="BS25" s="2">
        <v>0</v>
      </c>
      <c r="BT25" s="2">
        <v>0</v>
      </c>
      <c r="BU25" s="2">
        <v>0.99</v>
      </c>
      <c r="BV25" s="2">
        <v>9.15</v>
      </c>
      <c r="BW25" s="2">
        <v>0.03</v>
      </c>
      <c r="BX25" s="2">
        <v>0</v>
      </c>
      <c r="BY25" s="2">
        <v>3.45</v>
      </c>
      <c r="BZ25" s="2">
        <v>0.17</v>
      </c>
      <c r="CA25" s="2">
        <v>0</v>
      </c>
      <c r="CB25" s="2">
        <v>0</v>
      </c>
      <c r="CC25" s="2">
        <v>0</v>
      </c>
      <c r="CD25" s="2">
        <v>1238.0999999999999</v>
      </c>
      <c r="CE25" s="5"/>
    </row>
    <row r="26" spans="1:84" s="2" customFormat="1" ht="15" x14ac:dyDescent="0.25">
      <c r="E26" s="26" t="s">
        <v>106</v>
      </c>
      <c r="F26" s="11" t="s">
        <v>116</v>
      </c>
      <c r="G26" s="24">
        <v>30</v>
      </c>
      <c r="H26" s="23">
        <v>0.7</v>
      </c>
      <c r="I26" s="23"/>
      <c r="J26" s="23">
        <v>0.1</v>
      </c>
      <c r="K26" s="23"/>
      <c r="L26" s="23">
        <v>3.4</v>
      </c>
      <c r="M26" s="23">
        <v>17.399999999999999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>
        <v>12.6</v>
      </c>
      <c r="AB26" s="23">
        <v>3.9</v>
      </c>
      <c r="AC26" s="23">
        <v>0</v>
      </c>
      <c r="AD26" s="23">
        <v>0.11</v>
      </c>
      <c r="AE26" s="23">
        <v>0</v>
      </c>
      <c r="AF26" s="23">
        <v>13.8</v>
      </c>
      <c r="AG26" s="23">
        <v>9</v>
      </c>
      <c r="AH26" s="23">
        <v>0.8</v>
      </c>
      <c r="AI26" s="23">
        <v>0.01</v>
      </c>
      <c r="AJ26" s="23"/>
      <c r="AK26" s="23"/>
      <c r="AL26" s="23">
        <v>1.44</v>
      </c>
      <c r="CE26" s="5"/>
    </row>
    <row r="27" spans="1:84" s="2" customFormat="1" ht="15" x14ac:dyDescent="0.25">
      <c r="E27" s="26" t="s">
        <v>120</v>
      </c>
      <c r="F27" s="11" t="s">
        <v>121</v>
      </c>
      <c r="G27" s="12" t="str">
        <f>"250"</f>
        <v>250</v>
      </c>
      <c r="H27" s="23">
        <v>7.8</v>
      </c>
      <c r="I27" s="23">
        <v>0.65</v>
      </c>
      <c r="J27" s="23">
        <v>4.88</v>
      </c>
      <c r="K27" s="23">
        <v>0</v>
      </c>
      <c r="L27" s="23">
        <v>35.270000000000003</v>
      </c>
      <c r="M27" s="23">
        <v>216.74</v>
      </c>
      <c r="N27" s="23">
        <v>2.68</v>
      </c>
      <c r="O27" s="23">
        <v>0.13</v>
      </c>
      <c r="P27" s="23">
        <v>2.68</v>
      </c>
      <c r="Q27" s="23">
        <v>0</v>
      </c>
      <c r="R27" s="23">
        <v>1.56</v>
      </c>
      <c r="S27" s="23">
        <v>10.02</v>
      </c>
      <c r="T27" s="23">
        <v>1.01</v>
      </c>
      <c r="U27" s="23">
        <v>0</v>
      </c>
      <c r="V27" s="23">
        <v>0</v>
      </c>
      <c r="W27" s="23">
        <v>0.05</v>
      </c>
      <c r="X27" s="23">
        <v>0.85</v>
      </c>
      <c r="Y27" s="23">
        <v>0</v>
      </c>
      <c r="Z27" s="23">
        <v>56.55</v>
      </c>
      <c r="AA27" s="23">
        <v>48.27</v>
      </c>
      <c r="AB27" s="23">
        <v>44.09</v>
      </c>
      <c r="AC27" s="23">
        <v>29</v>
      </c>
      <c r="AD27" s="23">
        <v>2.39</v>
      </c>
      <c r="AE27" s="23">
        <v>22.2</v>
      </c>
      <c r="AF27" s="23">
        <v>976.93</v>
      </c>
      <c r="AG27" s="23">
        <v>232</v>
      </c>
      <c r="AH27" s="23">
        <v>0.11</v>
      </c>
      <c r="AI27" s="23">
        <v>0.27</v>
      </c>
      <c r="AJ27" s="23">
        <v>0.03</v>
      </c>
      <c r="AK27" s="23">
        <v>0.22</v>
      </c>
      <c r="AL27" s="23">
        <v>11.65</v>
      </c>
      <c r="CE27" s="5"/>
    </row>
    <row r="28" spans="1:84" s="2" customFormat="1" ht="15" x14ac:dyDescent="0.25">
      <c r="A28" s="2">
        <v>272.13</v>
      </c>
      <c r="B28" s="2">
        <v>272.13</v>
      </c>
      <c r="C28" s="2">
        <v>272.13</v>
      </c>
      <c r="D28" s="2">
        <v>272.13</v>
      </c>
      <c r="E28" s="26" t="s">
        <v>117</v>
      </c>
      <c r="F28" s="22" t="s">
        <v>115</v>
      </c>
      <c r="G28" s="24" t="str">
        <f>"60"</f>
        <v>60</v>
      </c>
      <c r="H28" s="23">
        <v>10.15</v>
      </c>
      <c r="I28" s="23"/>
      <c r="J28" s="23">
        <v>10.76</v>
      </c>
      <c r="K28" s="23"/>
      <c r="L28" s="23">
        <v>10.01</v>
      </c>
      <c r="M28" s="23">
        <v>177.52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>
        <v>36.619999999999997</v>
      </c>
      <c r="AB28" s="23">
        <v>16.010000000000002</v>
      </c>
      <c r="AC28" s="23">
        <v>80</v>
      </c>
      <c r="AD28" s="23">
        <v>1.63</v>
      </c>
      <c r="AE28" s="23">
        <v>7.94</v>
      </c>
      <c r="AF28" s="23">
        <v>185.56</v>
      </c>
      <c r="AG28" s="23">
        <v>12</v>
      </c>
      <c r="AH28" s="23">
        <v>0.4</v>
      </c>
      <c r="AI28" s="23">
        <v>0.11</v>
      </c>
      <c r="AJ28" s="23"/>
      <c r="AK28" s="23"/>
      <c r="AL28" s="23">
        <v>0.19</v>
      </c>
      <c r="AM28" s="22">
        <v>0.1</v>
      </c>
      <c r="AN28" s="2">
        <v>0</v>
      </c>
      <c r="AO28" s="2">
        <v>41.4</v>
      </c>
      <c r="AP28" s="2">
        <v>44.79</v>
      </c>
      <c r="AQ28" s="2">
        <v>61.23</v>
      </c>
      <c r="AR28" s="2">
        <v>64.209999999999994</v>
      </c>
      <c r="AS28" s="2">
        <v>12.88</v>
      </c>
      <c r="AT28" s="2">
        <v>44.49</v>
      </c>
      <c r="AU28" s="2">
        <v>16.43</v>
      </c>
      <c r="AV28" s="2">
        <v>45.32</v>
      </c>
      <c r="AW28" s="2">
        <v>58.88</v>
      </c>
      <c r="AX28" s="2">
        <v>126.61</v>
      </c>
      <c r="AY28" s="2">
        <v>119.51</v>
      </c>
      <c r="AZ28" s="2">
        <v>19.62</v>
      </c>
      <c r="BA28" s="2">
        <v>45.28</v>
      </c>
      <c r="BB28" s="2">
        <v>215.68</v>
      </c>
      <c r="BC28" s="2">
        <v>0</v>
      </c>
      <c r="BD28" s="2">
        <v>42.38</v>
      </c>
      <c r="BE28" s="2">
        <v>42.14</v>
      </c>
      <c r="BF28" s="2">
        <v>35.130000000000003</v>
      </c>
      <c r="BG28" s="2">
        <v>13.98</v>
      </c>
      <c r="BH28" s="2">
        <v>0.15</v>
      </c>
      <c r="BI28" s="2">
        <v>0.03</v>
      </c>
      <c r="BJ28" s="2">
        <v>0.03</v>
      </c>
      <c r="BK28" s="2">
        <v>7.0000000000000007E-2</v>
      </c>
      <c r="BL28" s="2">
        <v>0.09</v>
      </c>
      <c r="BM28" s="2">
        <v>0.31</v>
      </c>
      <c r="BN28" s="2">
        <v>0</v>
      </c>
      <c r="BO28" s="2">
        <v>1</v>
      </c>
      <c r="BP28" s="2">
        <v>0</v>
      </c>
      <c r="BQ28" s="2">
        <v>0.3</v>
      </c>
      <c r="BR28" s="2">
        <v>0</v>
      </c>
      <c r="BS28" s="2">
        <v>0</v>
      </c>
      <c r="BT28" s="2">
        <v>0</v>
      </c>
      <c r="BU28" s="2">
        <v>0</v>
      </c>
      <c r="BV28" s="2">
        <v>0.11</v>
      </c>
      <c r="BW28" s="2">
        <v>0.97</v>
      </c>
      <c r="BX28" s="2">
        <v>0</v>
      </c>
      <c r="BY28" s="2">
        <v>0</v>
      </c>
      <c r="BZ28" s="2">
        <v>0.08</v>
      </c>
      <c r="CA28" s="2">
        <v>0</v>
      </c>
      <c r="CB28" s="2">
        <v>0</v>
      </c>
      <c r="CC28" s="2">
        <v>0</v>
      </c>
      <c r="CD28" s="2">
        <v>0</v>
      </c>
      <c r="CE28" s="2">
        <v>272.13</v>
      </c>
      <c r="CF28" s="5"/>
    </row>
    <row r="29" spans="1:84" s="2" customFormat="1" ht="15" x14ac:dyDescent="0.25">
      <c r="E29" s="26" t="s">
        <v>101</v>
      </c>
      <c r="F29" s="22" t="s">
        <v>109</v>
      </c>
      <c r="G29" s="24">
        <v>40</v>
      </c>
      <c r="H29" s="23">
        <v>0.41</v>
      </c>
      <c r="I29" s="23"/>
      <c r="J29" s="23">
        <v>1.75</v>
      </c>
      <c r="K29" s="23"/>
      <c r="L29" s="23">
        <v>2.65</v>
      </c>
      <c r="M29" s="23">
        <v>28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>
        <v>5.0599999999999996</v>
      </c>
      <c r="AB29" s="23">
        <v>3.44</v>
      </c>
      <c r="AC29" s="23">
        <v>36</v>
      </c>
      <c r="AD29" s="23">
        <v>0.16</v>
      </c>
      <c r="AE29" s="23"/>
      <c r="AF29" s="23"/>
      <c r="AG29" s="23">
        <v>20</v>
      </c>
      <c r="AH29" s="23">
        <v>0.3</v>
      </c>
      <c r="AI29" s="23">
        <v>0.01</v>
      </c>
      <c r="AJ29" s="23"/>
      <c r="AK29" s="23"/>
      <c r="AL29" s="23">
        <v>2</v>
      </c>
      <c r="AM29" s="23">
        <v>2</v>
      </c>
      <c r="CF29" s="5"/>
    </row>
    <row r="30" spans="1:84" s="2" customFormat="1" ht="15" x14ac:dyDescent="0.25">
      <c r="E30" s="26" t="s">
        <v>106</v>
      </c>
      <c r="F30" s="21" t="s">
        <v>94</v>
      </c>
      <c r="G30" s="24" t="str">
        <f>"150/5"</f>
        <v>150/5</v>
      </c>
      <c r="H30" s="23">
        <v>2.6</v>
      </c>
      <c r="I30" s="23"/>
      <c r="J30" s="23">
        <v>6.84</v>
      </c>
      <c r="K30" s="23"/>
      <c r="L30" s="23">
        <v>16.39</v>
      </c>
      <c r="M30" s="23">
        <v>137.51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>
        <v>36.22</v>
      </c>
      <c r="AB30" s="23">
        <v>31.28</v>
      </c>
      <c r="AC30" s="23">
        <v>158.16</v>
      </c>
      <c r="AD30" s="23">
        <v>1.1399999999999999</v>
      </c>
      <c r="AE30" s="23">
        <v>46.43</v>
      </c>
      <c r="AF30" s="23">
        <v>28.95</v>
      </c>
      <c r="AG30" s="23">
        <v>51.24</v>
      </c>
      <c r="AH30" s="23">
        <v>0.76</v>
      </c>
      <c r="AI30" s="23">
        <v>0.12</v>
      </c>
      <c r="AJ30" s="23"/>
      <c r="AK30" s="23"/>
      <c r="AL30" s="23">
        <v>29.61</v>
      </c>
      <c r="CE30" s="5"/>
    </row>
    <row r="31" spans="1:84" s="2" customFormat="1" ht="28.5" customHeight="1" x14ac:dyDescent="0.25">
      <c r="E31" s="26" t="s">
        <v>98</v>
      </c>
      <c r="F31" s="31" t="s">
        <v>119</v>
      </c>
      <c r="G31" s="12" t="str">
        <f>"200"</f>
        <v>200</v>
      </c>
      <c r="H31" s="23">
        <v>0.5</v>
      </c>
      <c r="I31" s="23"/>
      <c r="J31" s="23">
        <v>0.1</v>
      </c>
      <c r="K31" s="23"/>
      <c r="L31" s="23">
        <v>21.2</v>
      </c>
      <c r="M31" s="23">
        <v>87.7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>
        <v>14.62</v>
      </c>
      <c r="AB31" s="23">
        <v>8.5</v>
      </c>
      <c r="AC31" s="23">
        <v>12.2</v>
      </c>
      <c r="AD31" s="23">
        <v>0.92</v>
      </c>
      <c r="AE31" s="23">
        <v>0</v>
      </c>
      <c r="AF31" s="23">
        <v>142.4</v>
      </c>
      <c r="AG31" s="23">
        <v>0</v>
      </c>
      <c r="AH31" s="23">
        <v>0</v>
      </c>
      <c r="AI31" s="23">
        <v>7.0000000000000007E-2</v>
      </c>
      <c r="AJ31" s="23"/>
      <c r="AK31" s="23"/>
      <c r="AL31" s="23">
        <v>0.28999999999999998</v>
      </c>
      <c r="CE31" s="5"/>
    </row>
    <row r="32" spans="1:84" s="2" customFormat="1" ht="15" x14ac:dyDescent="0.25">
      <c r="E32" s="26" t="s">
        <v>106</v>
      </c>
      <c r="F32" s="11" t="s">
        <v>107</v>
      </c>
      <c r="G32" s="12" t="str">
        <f>"45"</f>
        <v>45</v>
      </c>
      <c r="H32" s="23">
        <v>3.42</v>
      </c>
      <c r="I32" s="23">
        <v>0</v>
      </c>
      <c r="J32" s="23">
        <v>0.36</v>
      </c>
      <c r="K32" s="23">
        <v>0.3</v>
      </c>
      <c r="L32" s="23">
        <v>22.14</v>
      </c>
      <c r="M32" s="23">
        <v>105.48</v>
      </c>
      <c r="N32" s="23">
        <v>0</v>
      </c>
      <c r="O32" s="23">
        <v>0</v>
      </c>
      <c r="P32" s="23">
        <v>0</v>
      </c>
      <c r="Q32" s="23">
        <v>0</v>
      </c>
      <c r="R32" s="23">
        <v>0.5</v>
      </c>
      <c r="S32" s="23">
        <v>20.52</v>
      </c>
      <c r="T32" s="23">
        <v>0.09</v>
      </c>
      <c r="U32" s="23">
        <v>0</v>
      </c>
      <c r="V32" s="23">
        <v>0</v>
      </c>
      <c r="W32" s="23">
        <v>0</v>
      </c>
      <c r="X32" s="23">
        <v>0.81</v>
      </c>
      <c r="Y32" s="23">
        <v>0</v>
      </c>
      <c r="Z32" s="23">
        <v>0</v>
      </c>
      <c r="AA32" s="23">
        <v>9</v>
      </c>
      <c r="AB32" s="23">
        <v>6.3</v>
      </c>
      <c r="AC32" s="23">
        <v>28.8</v>
      </c>
      <c r="AD32" s="23">
        <v>0.54</v>
      </c>
      <c r="AE32" s="23">
        <v>0</v>
      </c>
      <c r="AF32" s="23">
        <v>0</v>
      </c>
      <c r="AG32" s="23">
        <v>0</v>
      </c>
      <c r="AH32" s="23">
        <v>0.5</v>
      </c>
      <c r="AI32" s="23">
        <v>0.05</v>
      </c>
      <c r="AJ32" s="23">
        <v>0</v>
      </c>
      <c r="AK32" s="23">
        <v>0</v>
      </c>
      <c r="AL32" s="23">
        <v>0</v>
      </c>
      <c r="AM32" s="23">
        <v>0</v>
      </c>
      <c r="CE32" s="5"/>
    </row>
    <row r="33" spans="5:83" s="2" customFormat="1" ht="15" x14ac:dyDescent="0.25">
      <c r="E33" s="29" t="s">
        <v>106</v>
      </c>
      <c r="F33" s="11" t="s">
        <v>83</v>
      </c>
      <c r="G33" s="12" t="str">
        <f>"25"</f>
        <v>25</v>
      </c>
      <c r="H33" s="23">
        <v>1.2</v>
      </c>
      <c r="I33" s="23">
        <v>0</v>
      </c>
      <c r="J33" s="23">
        <v>0.25</v>
      </c>
      <c r="K33" s="23">
        <v>0.3</v>
      </c>
      <c r="L33" s="23">
        <v>11.2</v>
      </c>
      <c r="M33" s="23">
        <v>51.85</v>
      </c>
      <c r="N33" s="23">
        <v>0.05</v>
      </c>
      <c r="O33" s="23">
        <v>0</v>
      </c>
      <c r="P33" s="23">
        <v>0</v>
      </c>
      <c r="Q33" s="23">
        <v>0</v>
      </c>
      <c r="R33" s="23">
        <v>0.3</v>
      </c>
      <c r="S33" s="23">
        <v>8.0500000000000007</v>
      </c>
      <c r="T33" s="23">
        <v>2.08</v>
      </c>
      <c r="U33" s="23">
        <v>0</v>
      </c>
      <c r="V33" s="23">
        <v>0</v>
      </c>
      <c r="W33" s="23">
        <v>0.25</v>
      </c>
      <c r="X33" s="23">
        <v>0.63</v>
      </c>
      <c r="Y33" s="23">
        <v>152.5</v>
      </c>
      <c r="Z33" s="23">
        <v>61.25</v>
      </c>
      <c r="AA33" s="23">
        <v>4.5</v>
      </c>
      <c r="AB33" s="23">
        <v>5</v>
      </c>
      <c r="AC33" s="23">
        <v>23</v>
      </c>
      <c r="AD33" s="23">
        <v>0.7</v>
      </c>
      <c r="AE33" s="23">
        <v>0</v>
      </c>
      <c r="AF33" s="23">
        <v>1.25</v>
      </c>
      <c r="AG33" s="23">
        <v>0</v>
      </c>
      <c r="AH33" s="23">
        <v>0.4</v>
      </c>
      <c r="AI33" s="23">
        <v>0.02</v>
      </c>
      <c r="AJ33" s="23">
        <v>0.02</v>
      </c>
      <c r="AK33" s="23">
        <v>0.18</v>
      </c>
      <c r="AL33" s="23">
        <v>0.5</v>
      </c>
      <c r="AM33" s="23">
        <v>0</v>
      </c>
      <c r="CE33" s="5"/>
    </row>
    <row r="34" spans="5:83" s="2" customFormat="1" ht="15" x14ac:dyDescent="0.25">
      <c r="E34" s="29"/>
      <c r="F34" s="13" t="s">
        <v>82</v>
      </c>
      <c r="G34" s="12"/>
      <c r="H34" s="25">
        <f t="shared" ref="H34:AL34" si="2">SUM(H26:H33)</f>
        <v>26.779999999999998</v>
      </c>
      <c r="I34" s="25">
        <f t="shared" si="2"/>
        <v>0.65</v>
      </c>
      <c r="J34" s="25">
        <f t="shared" si="2"/>
        <v>25.04</v>
      </c>
      <c r="K34" s="25">
        <f t="shared" si="2"/>
        <v>0.6</v>
      </c>
      <c r="L34" s="25">
        <f t="shared" si="2"/>
        <v>122.26</v>
      </c>
      <c r="M34" s="25">
        <f t="shared" si="2"/>
        <v>822.20000000000016</v>
      </c>
      <c r="N34" s="25">
        <f t="shared" si="2"/>
        <v>2.73</v>
      </c>
      <c r="O34" s="25">
        <f t="shared" si="2"/>
        <v>0.13</v>
      </c>
      <c r="P34" s="25">
        <f t="shared" si="2"/>
        <v>2.68</v>
      </c>
      <c r="Q34" s="25">
        <f t="shared" si="2"/>
        <v>0</v>
      </c>
      <c r="R34" s="25">
        <f t="shared" si="2"/>
        <v>2.36</v>
      </c>
      <c r="S34" s="25">
        <f t="shared" si="2"/>
        <v>38.590000000000003</v>
      </c>
      <c r="T34" s="25">
        <f t="shared" si="2"/>
        <v>3.18</v>
      </c>
      <c r="U34" s="25">
        <f t="shared" si="2"/>
        <v>0</v>
      </c>
      <c r="V34" s="25">
        <f t="shared" si="2"/>
        <v>0</v>
      </c>
      <c r="W34" s="25">
        <f t="shared" si="2"/>
        <v>0.3</v>
      </c>
      <c r="X34" s="25">
        <f t="shared" si="2"/>
        <v>2.29</v>
      </c>
      <c r="Y34" s="25">
        <f t="shared" si="2"/>
        <v>152.5</v>
      </c>
      <c r="Z34" s="25">
        <f t="shared" si="2"/>
        <v>117.8</v>
      </c>
      <c r="AA34" s="25">
        <f t="shared" si="2"/>
        <v>166.89000000000001</v>
      </c>
      <c r="AB34" s="25">
        <f t="shared" si="2"/>
        <v>118.52</v>
      </c>
      <c r="AC34" s="25">
        <f t="shared" si="2"/>
        <v>367.15999999999997</v>
      </c>
      <c r="AD34" s="25">
        <f t="shared" si="2"/>
        <v>7.59</v>
      </c>
      <c r="AE34" s="25">
        <f t="shared" si="2"/>
        <v>76.569999999999993</v>
      </c>
      <c r="AF34" s="25">
        <f t="shared" si="2"/>
        <v>1348.89</v>
      </c>
      <c r="AG34" s="25">
        <f t="shared" si="2"/>
        <v>324.24</v>
      </c>
      <c r="AH34" s="25">
        <f t="shared" si="2"/>
        <v>3.27</v>
      </c>
      <c r="AI34" s="25">
        <f t="shared" si="2"/>
        <v>0.66000000000000014</v>
      </c>
      <c r="AJ34" s="25">
        <f t="shared" si="2"/>
        <v>0.05</v>
      </c>
      <c r="AK34" s="25">
        <f t="shared" si="2"/>
        <v>0.4</v>
      </c>
      <c r="AL34" s="25">
        <f t="shared" si="2"/>
        <v>45.68</v>
      </c>
      <c r="CE34" s="5"/>
    </row>
    <row r="35" spans="5:83" s="2" customFormat="1" ht="15" x14ac:dyDescent="0.25">
      <c r="E35" s="29"/>
      <c r="F35" s="28" t="s">
        <v>100</v>
      </c>
      <c r="G35" s="23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CE35" s="5"/>
    </row>
    <row r="36" spans="5:83" s="2" customFormat="1" ht="15" x14ac:dyDescent="0.25">
      <c r="E36" s="26" t="s">
        <v>103</v>
      </c>
      <c r="F36" s="27" t="s">
        <v>102</v>
      </c>
      <c r="G36" s="24">
        <v>75</v>
      </c>
      <c r="H36" s="23">
        <v>4.5999999999999996</v>
      </c>
      <c r="I36" s="23"/>
      <c r="J36" s="23">
        <v>4</v>
      </c>
      <c r="K36" s="23"/>
      <c r="L36" s="23">
        <v>33.299999999999997</v>
      </c>
      <c r="M36" s="23">
        <v>188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>
        <v>13.87</v>
      </c>
      <c r="AB36" s="23">
        <v>7.76</v>
      </c>
      <c r="AC36" s="23">
        <v>0.49</v>
      </c>
      <c r="AD36" s="23">
        <v>1.02</v>
      </c>
      <c r="AE36" s="23"/>
      <c r="AF36" s="23"/>
      <c r="AG36" s="23">
        <v>0.02</v>
      </c>
      <c r="AH36" s="23">
        <v>0</v>
      </c>
      <c r="AI36" s="23">
        <v>0.05</v>
      </c>
      <c r="AJ36" s="23"/>
      <c r="AK36" s="23"/>
      <c r="AL36" s="23">
        <v>1.04</v>
      </c>
      <c r="CE36" s="5"/>
    </row>
    <row r="37" spans="5:83" s="2" customFormat="1" ht="15" x14ac:dyDescent="0.25">
      <c r="E37" s="29" t="s">
        <v>106</v>
      </c>
      <c r="F37" s="27" t="s">
        <v>112</v>
      </c>
      <c r="G37" s="24">
        <v>200</v>
      </c>
      <c r="H37" s="30">
        <v>1</v>
      </c>
      <c r="I37" s="30"/>
      <c r="J37" s="30">
        <v>0.2</v>
      </c>
      <c r="K37" s="30"/>
      <c r="L37" s="30">
        <v>20.2</v>
      </c>
      <c r="M37" s="30">
        <v>86.6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>
        <v>14</v>
      </c>
      <c r="AB37" s="30">
        <v>8</v>
      </c>
      <c r="AC37" s="30">
        <v>14</v>
      </c>
      <c r="AD37" s="30">
        <v>2.8</v>
      </c>
      <c r="AE37" s="30"/>
      <c r="AF37" s="30"/>
      <c r="AG37" s="30">
        <v>0</v>
      </c>
      <c r="AH37" s="30">
        <v>0.2</v>
      </c>
      <c r="AI37" s="30">
        <v>0.02</v>
      </c>
      <c r="AJ37" s="30"/>
      <c r="AK37" s="30"/>
      <c r="AL37" s="30">
        <v>4</v>
      </c>
      <c r="AM37" s="30">
        <v>4</v>
      </c>
      <c r="CE37" s="5"/>
    </row>
    <row r="38" spans="5:83" s="2" customFormat="1" ht="15" x14ac:dyDescent="0.25">
      <c r="E38" s="22"/>
      <c r="F38" s="16" t="s">
        <v>82</v>
      </c>
      <c r="G38" s="23"/>
      <c r="H38" s="25">
        <f>SUM(H36:H37)</f>
        <v>5.6</v>
      </c>
      <c r="I38" s="25">
        <f t="shared" ref="I38:AL38" si="3">SUM(I36:I37)</f>
        <v>0</v>
      </c>
      <c r="J38" s="25">
        <f t="shared" si="3"/>
        <v>4.2</v>
      </c>
      <c r="K38" s="25">
        <f t="shared" si="3"/>
        <v>0</v>
      </c>
      <c r="L38" s="25">
        <f t="shared" si="3"/>
        <v>53.5</v>
      </c>
      <c r="M38" s="25">
        <f t="shared" si="3"/>
        <v>274.60000000000002</v>
      </c>
      <c r="N38" s="25">
        <f t="shared" si="3"/>
        <v>0</v>
      </c>
      <c r="O38" s="25">
        <f t="shared" si="3"/>
        <v>0</v>
      </c>
      <c r="P38" s="25">
        <f t="shared" si="3"/>
        <v>0</v>
      </c>
      <c r="Q38" s="25">
        <f t="shared" si="3"/>
        <v>0</v>
      </c>
      <c r="R38" s="25">
        <f t="shared" si="3"/>
        <v>0</v>
      </c>
      <c r="S38" s="25">
        <f t="shared" si="3"/>
        <v>0</v>
      </c>
      <c r="T38" s="25">
        <f t="shared" si="3"/>
        <v>0</v>
      </c>
      <c r="U38" s="25">
        <f t="shared" si="3"/>
        <v>0</v>
      </c>
      <c r="V38" s="25">
        <f t="shared" si="3"/>
        <v>0</v>
      </c>
      <c r="W38" s="25">
        <f t="shared" si="3"/>
        <v>0</v>
      </c>
      <c r="X38" s="25">
        <f t="shared" si="3"/>
        <v>0</v>
      </c>
      <c r="Y38" s="25">
        <f t="shared" si="3"/>
        <v>0</v>
      </c>
      <c r="Z38" s="25">
        <f t="shared" si="3"/>
        <v>0</v>
      </c>
      <c r="AA38" s="25">
        <f t="shared" si="3"/>
        <v>27.869999999999997</v>
      </c>
      <c r="AB38" s="25">
        <f t="shared" si="3"/>
        <v>15.76</v>
      </c>
      <c r="AC38" s="25">
        <f t="shared" si="3"/>
        <v>14.49</v>
      </c>
      <c r="AD38" s="25">
        <f t="shared" si="3"/>
        <v>3.82</v>
      </c>
      <c r="AE38" s="25">
        <f t="shared" si="3"/>
        <v>0</v>
      </c>
      <c r="AF38" s="25">
        <f t="shared" si="3"/>
        <v>0</v>
      </c>
      <c r="AG38" s="25">
        <f t="shared" si="3"/>
        <v>0.02</v>
      </c>
      <c r="AH38" s="25">
        <f t="shared" si="3"/>
        <v>0.2</v>
      </c>
      <c r="AI38" s="25">
        <f t="shared" si="3"/>
        <v>7.0000000000000007E-2</v>
      </c>
      <c r="AJ38" s="25">
        <f t="shared" si="3"/>
        <v>0</v>
      </c>
      <c r="AK38" s="25">
        <f t="shared" si="3"/>
        <v>0</v>
      </c>
      <c r="AL38" s="25">
        <f t="shared" si="3"/>
        <v>5.04</v>
      </c>
      <c r="CE38" s="5"/>
    </row>
    <row r="39" spans="5:83" s="2" customFormat="1" ht="15" x14ac:dyDescent="0.25">
      <c r="E39" s="11"/>
      <c r="F39" s="13" t="s">
        <v>84</v>
      </c>
      <c r="G39" s="12"/>
      <c r="H39" s="25">
        <f t="shared" ref="H39:AL39" si="4">SUM(H16,H34,H38)</f>
        <v>51.66</v>
      </c>
      <c r="I39" s="25">
        <f t="shared" si="4"/>
        <v>8.19</v>
      </c>
      <c r="J39" s="25">
        <f t="shared" si="4"/>
        <v>42.97</v>
      </c>
      <c r="K39" s="25">
        <f t="shared" si="4"/>
        <v>118.6</v>
      </c>
      <c r="L39" s="25">
        <f t="shared" si="4"/>
        <v>267.28000000000003</v>
      </c>
      <c r="M39" s="25">
        <f t="shared" si="4"/>
        <v>1665.8400000000001</v>
      </c>
      <c r="N39" s="25">
        <f t="shared" si="4"/>
        <v>37.83</v>
      </c>
      <c r="O39" s="25">
        <f t="shared" si="4"/>
        <v>0.73</v>
      </c>
      <c r="P39" s="25">
        <f t="shared" si="4"/>
        <v>4.8800000000000008</v>
      </c>
      <c r="Q39" s="25">
        <f t="shared" si="4"/>
        <v>0.6</v>
      </c>
      <c r="R39" s="25">
        <f t="shared" si="4"/>
        <v>23.31</v>
      </c>
      <c r="S39" s="25">
        <f t="shared" si="4"/>
        <v>38.590000000000003</v>
      </c>
      <c r="T39" s="25">
        <f t="shared" si="4"/>
        <v>3.2800000000000002</v>
      </c>
      <c r="U39" s="25">
        <f t="shared" si="4"/>
        <v>0</v>
      </c>
      <c r="V39" s="25">
        <f t="shared" si="4"/>
        <v>0</v>
      </c>
      <c r="W39" s="25">
        <f t="shared" si="4"/>
        <v>1.5000000000000002</v>
      </c>
      <c r="X39" s="25">
        <f t="shared" si="4"/>
        <v>4.8</v>
      </c>
      <c r="Y39" s="25">
        <f t="shared" si="4"/>
        <v>202.5</v>
      </c>
      <c r="Z39" s="25">
        <f t="shared" si="4"/>
        <v>416.1</v>
      </c>
      <c r="AA39" s="25">
        <f t="shared" si="4"/>
        <v>487.51</v>
      </c>
      <c r="AB39" s="25">
        <f t="shared" si="4"/>
        <v>193.2</v>
      </c>
      <c r="AC39" s="25">
        <f t="shared" si="4"/>
        <v>755.12</v>
      </c>
      <c r="AD39" s="25">
        <f t="shared" si="4"/>
        <v>13.32</v>
      </c>
      <c r="AE39" s="25">
        <f t="shared" si="4"/>
        <v>161.51</v>
      </c>
      <c r="AF39" s="25">
        <f t="shared" si="4"/>
        <v>1398.65</v>
      </c>
      <c r="AG39" s="25">
        <f t="shared" si="4"/>
        <v>429.58</v>
      </c>
      <c r="AH39" s="25">
        <f t="shared" si="4"/>
        <v>4.57</v>
      </c>
      <c r="AI39" s="25">
        <f t="shared" si="4"/>
        <v>0.91000000000000014</v>
      </c>
      <c r="AJ39" s="25">
        <f t="shared" si="4"/>
        <v>0.35</v>
      </c>
      <c r="AK39" s="25">
        <f t="shared" si="4"/>
        <v>0.71</v>
      </c>
      <c r="AL39" s="25">
        <f t="shared" si="4"/>
        <v>52.69</v>
      </c>
      <c r="CE39" s="5"/>
    </row>
    <row r="40" spans="5:83" s="2" customFormat="1" ht="15" x14ac:dyDescent="0.25">
      <c r="G40" s="5"/>
      <c r="H40" s="5"/>
      <c r="I40" s="5"/>
      <c r="J40" s="5"/>
      <c r="K40" s="5"/>
      <c r="L40" s="5"/>
      <c r="M40" s="5"/>
      <c r="CE40" s="5"/>
    </row>
    <row r="41" spans="5:83" s="2" customFormat="1" ht="15" x14ac:dyDescent="0.25">
      <c r="G41" s="5"/>
      <c r="H41" s="5"/>
      <c r="I41" s="5"/>
      <c r="J41" s="5"/>
      <c r="K41" s="5"/>
      <c r="L41" s="5"/>
      <c r="M41" s="5"/>
      <c r="CE41" s="5"/>
    </row>
    <row r="42" spans="5:83" s="2" customFormat="1" ht="15" x14ac:dyDescent="0.25">
      <c r="G42" s="5"/>
      <c r="H42" s="5"/>
      <c r="I42" s="5"/>
      <c r="J42" s="5"/>
      <c r="K42" s="5"/>
      <c r="L42" s="5"/>
      <c r="M42" s="5"/>
      <c r="CE42" s="5"/>
    </row>
    <row r="43" spans="5:83" s="2" customFormat="1" ht="15" x14ac:dyDescent="0.25">
      <c r="G43" s="5"/>
      <c r="H43" s="5"/>
      <c r="I43" s="5"/>
      <c r="J43" s="5"/>
      <c r="K43" s="5"/>
      <c r="L43" s="5"/>
      <c r="M43" s="5"/>
      <c r="CE43" s="5"/>
    </row>
    <row r="44" spans="5:83" s="2" customFormat="1" ht="15" x14ac:dyDescent="0.25">
      <c r="G44" s="5"/>
      <c r="H44" s="5"/>
      <c r="I44" s="5"/>
      <c r="J44" s="5"/>
      <c r="K44" s="5"/>
      <c r="L44" s="5"/>
      <c r="M44" s="5"/>
      <c r="CE44" s="5"/>
    </row>
    <row r="45" spans="5:83" s="2" customFormat="1" ht="15" x14ac:dyDescent="0.25">
      <c r="G45" s="5"/>
      <c r="H45" s="5"/>
      <c r="I45" s="5"/>
      <c r="J45" s="5"/>
      <c r="K45" s="5"/>
      <c r="L45" s="5"/>
      <c r="M45" s="5"/>
      <c r="CE45" s="5"/>
    </row>
    <row r="46" spans="5:83" s="2" customFormat="1" ht="15" x14ac:dyDescent="0.25">
      <c r="G46" s="5"/>
      <c r="H46" s="5"/>
      <c r="I46" s="5"/>
      <c r="J46" s="5"/>
      <c r="K46" s="5"/>
      <c r="L46" s="5"/>
      <c r="M46" s="5"/>
      <c r="CE46" s="5"/>
    </row>
    <row r="47" spans="5:83" s="2" customFormat="1" ht="15" x14ac:dyDescent="0.25">
      <c r="G47" s="5"/>
      <c r="H47" s="5"/>
      <c r="I47" s="5"/>
      <c r="J47" s="5"/>
      <c r="K47" s="5"/>
      <c r="L47" s="5"/>
      <c r="M47" s="5"/>
      <c r="CE47" s="5"/>
    </row>
    <row r="48" spans="5:83" s="2" customFormat="1" ht="15" x14ac:dyDescent="0.25">
      <c r="G48" s="5"/>
      <c r="H48" s="5"/>
      <c r="I48" s="5"/>
      <c r="J48" s="5"/>
      <c r="K48" s="5"/>
      <c r="L48" s="5"/>
      <c r="M48" s="5"/>
      <c r="CE48" s="5"/>
    </row>
    <row r="49" spans="7:83" s="2" customFormat="1" ht="15" x14ac:dyDescent="0.25">
      <c r="G49" s="5"/>
      <c r="H49" s="5"/>
      <c r="I49" s="5"/>
      <c r="J49" s="5"/>
      <c r="K49" s="5"/>
      <c r="L49" s="5"/>
      <c r="M49" s="5"/>
      <c r="CE49" s="5"/>
    </row>
    <row r="50" spans="7:83" s="2" customFormat="1" ht="15" x14ac:dyDescent="0.25">
      <c r="G50" s="5"/>
      <c r="H50" s="5"/>
      <c r="I50" s="5"/>
      <c r="J50" s="5"/>
      <c r="K50" s="5"/>
      <c r="L50" s="5"/>
      <c r="M50" s="5"/>
      <c r="CE50" s="5"/>
    </row>
    <row r="51" spans="7:83" s="2" customFormat="1" ht="15" x14ac:dyDescent="0.25">
      <c r="G51" s="5"/>
      <c r="H51" s="5"/>
      <c r="I51" s="5"/>
      <c r="J51" s="5"/>
      <c r="K51" s="5"/>
      <c r="L51" s="5"/>
      <c r="M51" s="5"/>
      <c r="CE51" s="5"/>
    </row>
    <row r="52" spans="7:83" s="2" customFormat="1" ht="15" x14ac:dyDescent="0.25">
      <c r="G52" s="5"/>
      <c r="H52" s="5"/>
      <c r="I52" s="5"/>
      <c r="J52" s="5"/>
      <c r="K52" s="5"/>
      <c r="L52" s="5"/>
      <c r="M52" s="5"/>
      <c r="CE52" s="5"/>
    </row>
    <row r="53" spans="7:83" s="2" customFormat="1" ht="15" x14ac:dyDescent="0.25">
      <c r="G53" s="5"/>
      <c r="H53" s="5"/>
      <c r="I53" s="5"/>
      <c r="J53" s="5"/>
      <c r="K53" s="5"/>
      <c r="L53" s="5"/>
      <c r="M53" s="5"/>
      <c r="CE53" s="5"/>
    </row>
    <row r="54" spans="7:83" s="2" customFormat="1" ht="15" x14ac:dyDescent="0.25">
      <c r="G54" s="5"/>
      <c r="H54" s="5"/>
      <c r="I54" s="5"/>
      <c r="J54" s="5"/>
      <c r="K54" s="5"/>
      <c r="L54" s="5"/>
      <c r="M54" s="5"/>
      <c r="CE54" s="5"/>
    </row>
    <row r="55" spans="7:83" s="2" customFormat="1" ht="15" x14ac:dyDescent="0.25">
      <c r="G55" s="5"/>
      <c r="H55" s="5"/>
      <c r="I55" s="5"/>
      <c r="J55" s="5"/>
      <c r="K55" s="5"/>
      <c r="L55" s="5"/>
      <c r="M55" s="5"/>
      <c r="CE55" s="5"/>
    </row>
    <row r="56" spans="7:83" s="2" customFormat="1" ht="15" x14ac:dyDescent="0.25">
      <c r="G56" s="5"/>
      <c r="H56" s="5"/>
      <c r="I56" s="5"/>
      <c r="J56" s="5"/>
      <c r="K56" s="5"/>
      <c r="L56" s="5"/>
      <c r="M56" s="5"/>
      <c r="CE56" s="5"/>
    </row>
    <row r="57" spans="7:83" s="2" customFormat="1" ht="15" x14ac:dyDescent="0.25">
      <c r="G57" s="5"/>
      <c r="H57" s="5"/>
      <c r="I57" s="5"/>
      <c r="J57" s="5"/>
      <c r="K57" s="5"/>
      <c r="L57" s="5"/>
      <c r="M57" s="5"/>
      <c r="CE57" s="5"/>
    </row>
    <row r="58" spans="7:83" s="2" customFormat="1" ht="15" x14ac:dyDescent="0.25">
      <c r="G58" s="5"/>
      <c r="H58" s="5"/>
      <c r="I58" s="5"/>
      <c r="J58" s="5"/>
      <c r="K58" s="5"/>
      <c r="L58" s="5"/>
      <c r="M58" s="5"/>
      <c r="CE58" s="5"/>
    </row>
    <row r="59" spans="7:83" s="2" customFormat="1" ht="15" x14ac:dyDescent="0.25">
      <c r="G59" s="5"/>
      <c r="H59" s="5"/>
      <c r="I59" s="5"/>
      <c r="J59" s="5"/>
      <c r="K59" s="5"/>
      <c r="L59" s="5"/>
      <c r="M59" s="5"/>
      <c r="CE59" s="5"/>
    </row>
    <row r="60" spans="7:83" s="2" customFormat="1" ht="15" x14ac:dyDescent="0.25">
      <c r="G60" s="5"/>
      <c r="H60" s="5"/>
      <c r="I60" s="5"/>
      <c r="J60" s="5"/>
      <c r="K60" s="5"/>
      <c r="L60" s="5"/>
      <c r="M60" s="5"/>
      <c r="CE60" s="5"/>
    </row>
    <row r="61" spans="7:83" s="2" customFormat="1" ht="15" x14ac:dyDescent="0.25">
      <c r="G61" s="5"/>
      <c r="H61" s="5"/>
      <c r="I61" s="5"/>
      <c r="J61" s="5"/>
      <c r="K61" s="5"/>
      <c r="L61" s="5"/>
      <c r="M61" s="5"/>
      <c r="CE61" s="5"/>
    </row>
    <row r="62" spans="7:83" s="2" customFormat="1" ht="15" x14ac:dyDescent="0.25">
      <c r="G62" s="5"/>
      <c r="H62" s="5"/>
      <c r="I62" s="5"/>
      <c r="J62" s="5"/>
      <c r="K62" s="5"/>
      <c r="L62" s="5"/>
      <c r="M62" s="5"/>
      <c r="CE62" s="5"/>
    </row>
    <row r="63" spans="7:83" s="2" customFormat="1" ht="15" x14ac:dyDescent="0.25">
      <c r="G63" s="5"/>
      <c r="H63" s="5"/>
      <c r="I63" s="5"/>
      <c r="J63" s="5"/>
      <c r="K63" s="5"/>
      <c r="L63" s="5"/>
      <c r="M63" s="5"/>
      <c r="CE63" s="5"/>
    </row>
    <row r="64" spans="7:83" s="2" customFormat="1" ht="15" x14ac:dyDescent="0.25">
      <c r="G64" s="5"/>
      <c r="H64" s="5"/>
      <c r="I64" s="5"/>
      <c r="J64" s="5"/>
      <c r="K64" s="5"/>
      <c r="L64" s="5"/>
      <c r="M64" s="5"/>
      <c r="CE64" s="5"/>
    </row>
    <row r="65" spans="7:83" s="2" customFormat="1" ht="15" x14ac:dyDescent="0.25">
      <c r="G65" s="5"/>
      <c r="H65" s="5"/>
      <c r="I65" s="5"/>
      <c r="J65" s="5"/>
      <c r="K65" s="5"/>
      <c r="L65" s="5"/>
      <c r="M65" s="5"/>
      <c r="CE65" s="5"/>
    </row>
    <row r="66" spans="7:83" s="2" customFormat="1" ht="15" x14ac:dyDescent="0.25">
      <c r="G66" s="5"/>
      <c r="H66" s="5"/>
      <c r="I66" s="5"/>
      <c r="J66" s="5"/>
      <c r="K66" s="5"/>
      <c r="L66" s="5"/>
      <c r="M66" s="5"/>
      <c r="CE66" s="5"/>
    </row>
    <row r="67" spans="7:83" s="2" customFormat="1" ht="15" x14ac:dyDescent="0.25">
      <c r="G67" s="5"/>
      <c r="H67" s="5"/>
      <c r="I67" s="5"/>
      <c r="J67" s="5"/>
      <c r="K67" s="5"/>
      <c r="L67" s="5"/>
      <c r="M67" s="5"/>
      <c r="CE67" s="5"/>
    </row>
    <row r="68" spans="7:83" s="2" customFormat="1" ht="15" x14ac:dyDescent="0.25">
      <c r="G68" s="5"/>
      <c r="H68" s="5"/>
      <c r="I68" s="5"/>
      <c r="J68" s="5"/>
      <c r="K68" s="5"/>
      <c r="L68" s="5"/>
      <c r="M68" s="5"/>
      <c r="CE68" s="5"/>
    </row>
    <row r="69" spans="7:83" s="2" customFormat="1" ht="15" x14ac:dyDescent="0.25">
      <c r="G69" s="5"/>
      <c r="H69" s="5"/>
      <c r="I69" s="5"/>
      <c r="J69" s="5"/>
      <c r="K69" s="5"/>
      <c r="L69" s="5"/>
      <c r="M69" s="5"/>
      <c r="CE69" s="5"/>
    </row>
    <row r="70" spans="7:83" s="2" customFormat="1" ht="15" x14ac:dyDescent="0.25">
      <c r="G70" s="5"/>
      <c r="H70" s="5"/>
      <c r="I70" s="5"/>
      <c r="J70" s="5"/>
      <c r="K70" s="5"/>
      <c r="L70" s="5"/>
      <c r="M70" s="5"/>
      <c r="CE70" s="5"/>
    </row>
    <row r="71" spans="7:83" s="2" customFormat="1" ht="15" x14ac:dyDescent="0.25">
      <c r="G71" s="5"/>
      <c r="H71" s="5"/>
      <c r="I71" s="5"/>
      <c r="J71" s="5"/>
      <c r="K71" s="5"/>
      <c r="L71" s="5"/>
      <c r="M71" s="5"/>
      <c r="CE71" s="5"/>
    </row>
    <row r="72" spans="7:83" s="2" customFormat="1" ht="15" x14ac:dyDescent="0.25">
      <c r="G72" s="5"/>
      <c r="H72" s="5"/>
      <c r="I72" s="5"/>
      <c r="J72" s="5"/>
      <c r="K72" s="5"/>
      <c r="L72" s="5"/>
      <c r="M72" s="5"/>
      <c r="CE72" s="5"/>
    </row>
    <row r="73" spans="7:83" s="2" customFormat="1" ht="15" x14ac:dyDescent="0.25">
      <c r="G73" s="5"/>
      <c r="H73" s="5"/>
      <c r="I73" s="5"/>
      <c r="J73" s="5"/>
      <c r="K73" s="5"/>
      <c r="L73" s="5"/>
      <c r="M73" s="5"/>
      <c r="CE73" s="5"/>
    </row>
    <row r="74" spans="7:83" s="2" customFormat="1" ht="15" x14ac:dyDescent="0.25">
      <c r="G74" s="5"/>
      <c r="H74" s="5"/>
      <c r="I74" s="5"/>
      <c r="J74" s="5"/>
      <c r="K74" s="5"/>
      <c r="L74" s="5"/>
      <c r="M74" s="5"/>
      <c r="CE74" s="5"/>
    </row>
    <row r="75" spans="7:83" s="2" customFormat="1" ht="15" x14ac:dyDescent="0.25">
      <c r="G75" s="5"/>
      <c r="H75" s="5"/>
      <c r="I75" s="5"/>
      <c r="J75" s="5"/>
      <c r="K75" s="5"/>
      <c r="L75" s="5"/>
      <c r="M75" s="5"/>
      <c r="CE75" s="5"/>
    </row>
    <row r="76" spans="7:83" s="2" customFormat="1" ht="15" x14ac:dyDescent="0.25">
      <c r="G76" s="5"/>
      <c r="H76" s="5"/>
      <c r="I76" s="5"/>
      <c r="J76" s="5"/>
      <c r="K76" s="5"/>
      <c r="L76" s="5"/>
      <c r="M76" s="5"/>
      <c r="CE76" s="5"/>
    </row>
    <row r="77" spans="7:83" s="2" customFormat="1" ht="15" x14ac:dyDescent="0.25">
      <c r="G77" s="5"/>
      <c r="H77" s="5"/>
      <c r="I77" s="5"/>
      <c r="J77" s="5"/>
      <c r="K77" s="5"/>
      <c r="L77" s="5"/>
      <c r="M77" s="5"/>
      <c r="CE77" s="5"/>
    </row>
    <row r="78" spans="7:83" s="2" customFormat="1" ht="15" x14ac:dyDescent="0.25">
      <c r="G78" s="5"/>
      <c r="H78" s="5"/>
      <c r="I78" s="5"/>
      <c r="J78" s="5"/>
      <c r="K78" s="5"/>
      <c r="L78" s="5"/>
      <c r="M78" s="5"/>
      <c r="CE78" s="5"/>
    </row>
    <row r="79" spans="7:83" s="2" customFormat="1" ht="15" x14ac:dyDescent="0.25">
      <c r="G79" s="5"/>
      <c r="H79" s="5"/>
      <c r="I79" s="5"/>
      <c r="J79" s="5"/>
      <c r="K79" s="5"/>
      <c r="L79" s="5"/>
      <c r="M79" s="5"/>
      <c r="CE79" s="5"/>
    </row>
    <row r="80" spans="7:83" s="2" customFormat="1" ht="15" x14ac:dyDescent="0.25">
      <c r="G80" s="5"/>
      <c r="H80" s="5"/>
      <c r="I80" s="5"/>
      <c r="J80" s="5"/>
      <c r="K80" s="5"/>
      <c r="L80" s="5"/>
      <c r="M80" s="5"/>
      <c r="CE80" s="5"/>
    </row>
    <row r="81" spans="7:83" s="2" customFormat="1" ht="15" x14ac:dyDescent="0.25">
      <c r="G81" s="5"/>
      <c r="H81" s="5"/>
      <c r="I81" s="5"/>
      <c r="J81" s="5"/>
      <c r="K81" s="5"/>
      <c r="L81" s="5"/>
      <c r="M81" s="5"/>
      <c r="CE81" s="5"/>
    </row>
    <row r="82" spans="7:83" s="2" customFormat="1" ht="15" x14ac:dyDescent="0.25">
      <c r="G82" s="5"/>
      <c r="H82" s="5"/>
      <c r="I82" s="5"/>
      <c r="J82" s="5"/>
      <c r="K82" s="5"/>
      <c r="L82" s="5"/>
      <c r="M82" s="5"/>
      <c r="CE82" s="5"/>
    </row>
    <row r="83" spans="7:83" s="2" customFormat="1" ht="15" x14ac:dyDescent="0.25">
      <c r="G83" s="5"/>
      <c r="H83" s="5"/>
      <c r="I83" s="5"/>
      <c r="J83" s="5"/>
      <c r="K83" s="5"/>
      <c r="L83" s="5"/>
      <c r="M83" s="5"/>
      <c r="CE83" s="5"/>
    </row>
    <row r="84" spans="7:83" s="2" customFormat="1" ht="15" x14ac:dyDescent="0.25">
      <c r="G84" s="5"/>
      <c r="H84" s="5"/>
      <c r="I84" s="5"/>
      <c r="J84" s="5"/>
      <c r="K84" s="5"/>
      <c r="L84" s="5"/>
      <c r="M84" s="5"/>
      <c r="CE84" s="5"/>
    </row>
    <row r="85" spans="7:83" s="2" customFormat="1" ht="15" x14ac:dyDescent="0.25">
      <c r="G85" s="5"/>
      <c r="H85" s="5"/>
      <c r="I85" s="5"/>
      <c r="J85" s="5"/>
      <c r="K85" s="5"/>
      <c r="L85" s="5"/>
      <c r="M85" s="5"/>
      <c r="CE85" s="5"/>
    </row>
    <row r="86" spans="7:83" s="2" customFormat="1" ht="15" x14ac:dyDescent="0.25">
      <c r="G86" s="5"/>
      <c r="H86" s="5"/>
      <c r="I86" s="5"/>
      <c r="J86" s="5"/>
      <c r="K86" s="5"/>
      <c r="L86" s="5"/>
      <c r="M86" s="5"/>
      <c r="CE86" s="5"/>
    </row>
    <row r="87" spans="7:83" s="2" customFormat="1" ht="15" x14ac:dyDescent="0.25">
      <c r="G87" s="5"/>
      <c r="H87" s="5"/>
      <c r="I87" s="5"/>
      <c r="J87" s="5"/>
      <c r="K87" s="5"/>
      <c r="L87" s="5"/>
      <c r="M87" s="5"/>
      <c r="CE87" s="5"/>
    </row>
    <row r="88" spans="7:83" s="2" customFormat="1" ht="15" x14ac:dyDescent="0.25">
      <c r="G88" s="5"/>
      <c r="H88" s="5"/>
      <c r="I88" s="5"/>
      <c r="J88" s="5"/>
      <c r="K88" s="5"/>
      <c r="L88" s="5"/>
      <c r="M88" s="5"/>
      <c r="CE88" s="5"/>
    </row>
    <row r="89" spans="7:83" s="2" customFormat="1" ht="15" x14ac:dyDescent="0.25">
      <c r="G89" s="5"/>
      <c r="H89" s="5"/>
      <c r="I89" s="5"/>
      <c r="J89" s="5"/>
      <c r="K89" s="5"/>
      <c r="L89" s="5"/>
      <c r="M89" s="5"/>
      <c r="CE89" s="5"/>
    </row>
    <row r="90" spans="7:83" s="2" customFormat="1" ht="15" x14ac:dyDescent="0.25">
      <c r="G90" s="5"/>
      <c r="H90" s="5"/>
      <c r="I90" s="5"/>
      <c r="J90" s="5"/>
      <c r="K90" s="5"/>
      <c r="L90" s="5"/>
      <c r="M90" s="5"/>
      <c r="CE90" s="5"/>
    </row>
    <row r="91" spans="7:83" s="2" customFormat="1" ht="15" x14ac:dyDescent="0.25">
      <c r="G91" s="5"/>
      <c r="H91" s="5"/>
      <c r="I91" s="5"/>
      <c r="J91" s="5"/>
      <c r="K91" s="5"/>
      <c r="L91" s="5"/>
      <c r="M91" s="5"/>
      <c r="CE91" s="5"/>
    </row>
    <row r="92" spans="7:83" s="2" customFormat="1" ht="15" x14ac:dyDescent="0.25">
      <c r="G92" s="5"/>
      <c r="H92" s="5"/>
      <c r="I92" s="5"/>
      <c r="J92" s="5"/>
      <c r="K92" s="5"/>
      <c r="L92" s="5"/>
      <c r="M92" s="5"/>
      <c r="CE92" s="5"/>
    </row>
    <row r="93" spans="7:83" s="2" customFormat="1" ht="15" x14ac:dyDescent="0.25">
      <c r="G93" s="5"/>
      <c r="H93" s="5"/>
      <c r="I93" s="5"/>
      <c r="J93" s="5"/>
      <c r="K93" s="5"/>
      <c r="L93" s="5"/>
      <c r="M93" s="5"/>
      <c r="CE93" s="5"/>
    </row>
    <row r="94" spans="7:83" s="2" customFormat="1" ht="15" x14ac:dyDescent="0.25">
      <c r="G94" s="5"/>
      <c r="H94" s="5"/>
      <c r="I94" s="5"/>
      <c r="J94" s="5"/>
      <c r="K94" s="5"/>
      <c r="L94" s="5"/>
      <c r="M94" s="5"/>
      <c r="CE94" s="5"/>
    </row>
    <row r="95" spans="7:83" s="2" customFormat="1" ht="15" x14ac:dyDescent="0.25">
      <c r="G95" s="5"/>
      <c r="H95" s="5"/>
      <c r="I95" s="5"/>
      <c r="J95" s="5"/>
      <c r="K95" s="5"/>
      <c r="L95" s="5"/>
      <c r="M95" s="5"/>
      <c r="CE95" s="5"/>
    </row>
    <row r="96" spans="7:83" s="2" customFormat="1" ht="15" x14ac:dyDescent="0.25">
      <c r="G96" s="5"/>
      <c r="H96" s="5"/>
      <c r="I96" s="5"/>
      <c r="J96" s="5"/>
      <c r="K96" s="5"/>
      <c r="L96" s="5"/>
      <c r="M96" s="5"/>
      <c r="CE96" s="5"/>
    </row>
    <row r="97" spans="7:83" s="2" customFormat="1" ht="15" x14ac:dyDescent="0.25">
      <c r="G97" s="5"/>
      <c r="H97" s="5"/>
      <c r="I97" s="5"/>
      <c r="J97" s="5"/>
      <c r="K97" s="5"/>
      <c r="L97" s="5"/>
      <c r="M97" s="5"/>
      <c r="CE97" s="5"/>
    </row>
    <row r="98" spans="7:83" s="2" customFormat="1" ht="15" x14ac:dyDescent="0.25">
      <c r="G98" s="5"/>
      <c r="H98" s="5"/>
      <c r="I98" s="5"/>
      <c r="J98" s="5"/>
      <c r="K98" s="5"/>
      <c r="L98" s="5"/>
      <c r="M98" s="5"/>
      <c r="CE98" s="5"/>
    </row>
    <row r="99" spans="7:83" s="2" customFormat="1" ht="15" x14ac:dyDescent="0.25">
      <c r="G99" s="5"/>
      <c r="H99" s="5"/>
      <c r="I99" s="5"/>
      <c r="J99" s="5"/>
      <c r="K99" s="5"/>
      <c r="L99" s="5"/>
      <c r="M99" s="5"/>
      <c r="CE99" s="5"/>
    </row>
    <row r="100" spans="7:83" s="2" customFormat="1" ht="15" x14ac:dyDescent="0.25">
      <c r="G100" s="5"/>
      <c r="H100" s="5"/>
      <c r="I100" s="5"/>
      <c r="J100" s="5"/>
      <c r="K100" s="5"/>
      <c r="L100" s="5"/>
      <c r="M100" s="5"/>
      <c r="CE100" s="5"/>
    </row>
    <row r="101" spans="7:83" s="2" customFormat="1" ht="15" x14ac:dyDescent="0.25">
      <c r="G101" s="5"/>
      <c r="H101" s="5"/>
      <c r="I101" s="5"/>
      <c r="J101" s="5"/>
      <c r="K101" s="5"/>
      <c r="L101" s="5"/>
      <c r="M101" s="5"/>
      <c r="CE101" s="5"/>
    </row>
    <row r="102" spans="7:83" s="2" customFormat="1" ht="15" x14ac:dyDescent="0.25">
      <c r="G102" s="5"/>
      <c r="H102" s="5"/>
      <c r="I102" s="5"/>
      <c r="J102" s="5"/>
      <c r="K102" s="5"/>
      <c r="L102" s="5"/>
      <c r="M102" s="5"/>
      <c r="CE102" s="5"/>
    </row>
    <row r="103" spans="7:83" s="2" customFormat="1" ht="15" x14ac:dyDescent="0.25">
      <c r="G103" s="5"/>
      <c r="H103" s="5"/>
      <c r="I103" s="5"/>
      <c r="J103" s="5"/>
      <c r="K103" s="5"/>
      <c r="L103" s="5"/>
      <c r="M103" s="5"/>
      <c r="CE103" s="5"/>
    </row>
    <row r="104" spans="7:83" s="2" customFormat="1" ht="15" x14ac:dyDescent="0.25">
      <c r="G104" s="5"/>
      <c r="H104" s="5"/>
      <c r="I104" s="5"/>
      <c r="J104" s="5"/>
      <c r="K104" s="5"/>
      <c r="L104" s="5"/>
      <c r="M104" s="5"/>
      <c r="CE104" s="5"/>
    </row>
    <row r="105" spans="7:83" s="2" customFormat="1" ht="15" x14ac:dyDescent="0.25">
      <c r="G105" s="5"/>
      <c r="H105" s="5"/>
      <c r="I105" s="5"/>
      <c r="J105" s="5"/>
      <c r="K105" s="5"/>
      <c r="L105" s="5"/>
      <c r="M105" s="5"/>
      <c r="CE105" s="5"/>
    </row>
    <row r="106" spans="7:83" s="2" customFormat="1" ht="15" x14ac:dyDescent="0.25">
      <c r="G106" s="5"/>
      <c r="H106" s="5"/>
      <c r="I106" s="5"/>
      <c r="J106" s="5"/>
      <c r="K106" s="5"/>
      <c r="L106" s="5"/>
      <c r="M106" s="5"/>
      <c r="CE106" s="5"/>
    </row>
    <row r="107" spans="7:83" s="2" customFormat="1" ht="15" x14ac:dyDescent="0.25">
      <c r="G107" s="5"/>
      <c r="H107" s="5"/>
      <c r="I107" s="5"/>
      <c r="J107" s="5"/>
      <c r="K107" s="5"/>
      <c r="L107" s="5"/>
      <c r="M107" s="5"/>
      <c r="CE107" s="5"/>
    </row>
    <row r="108" spans="7:83" s="2" customFormat="1" ht="15" x14ac:dyDescent="0.25">
      <c r="G108" s="5"/>
      <c r="H108" s="5"/>
      <c r="I108" s="5"/>
      <c r="J108" s="5"/>
      <c r="K108" s="5"/>
      <c r="L108" s="5"/>
      <c r="M108" s="5"/>
      <c r="CE108" s="5"/>
    </row>
    <row r="109" spans="7:83" s="2" customFormat="1" ht="15" x14ac:dyDescent="0.25">
      <c r="G109" s="5"/>
      <c r="H109" s="5"/>
      <c r="I109" s="5"/>
      <c r="J109" s="5"/>
      <c r="K109" s="5"/>
      <c r="L109" s="5"/>
      <c r="M109" s="5"/>
      <c r="CE109" s="5"/>
    </row>
    <row r="110" spans="7:83" s="2" customFormat="1" ht="15" x14ac:dyDescent="0.25">
      <c r="G110" s="5"/>
      <c r="H110" s="5"/>
      <c r="I110" s="5"/>
      <c r="J110" s="5"/>
      <c r="K110" s="5"/>
      <c r="L110" s="5"/>
      <c r="M110" s="5"/>
      <c r="CE110" s="5"/>
    </row>
    <row r="111" spans="7:83" s="2" customFormat="1" ht="15" x14ac:dyDescent="0.25">
      <c r="G111" s="5"/>
      <c r="H111" s="5"/>
      <c r="I111" s="5"/>
      <c r="J111" s="5"/>
      <c r="K111" s="5"/>
      <c r="L111" s="5"/>
      <c r="M111" s="5"/>
      <c r="CE111" s="5"/>
    </row>
    <row r="112" spans="7:83" s="2" customFormat="1" ht="15" x14ac:dyDescent="0.25">
      <c r="G112" s="5"/>
      <c r="H112" s="5"/>
      <c r="I112" s="5"/>
      <c r="J112" s="5"/>
      <c r="K112" s="5"/>
      <c r="L112" s="5"/>
      <c r="M112" s="5"/>
      <c r="CE112" s="5"/>
    </row>
    <row r="113" spans="7:83" s="2" customFormat="1" ht="15" x14ac:dyDescent="0.25">
      <c r="G113" s="5"/>
      <c r="H113" s="5"/>
      <c r="I113" s="5"/>
      <c r="J113" s="5"/>
      <c r="K113" s="5"/>
      <c r="L113" s="5"/>
      <c r="M113" s="5"/>
      <c r="CE113" s="5"/>
    </row>
    <row r="114" spans="7:83" s="2" customFormat="1" ht="15" x14ac:dyDescent="0.25">
      <c r="G114" s="5"/>
      <c r="H114" s="5"/>
      <c r="I114" s="5"/>
      <c r="J114" s="5"/>
      <c r="K114" s="5"/>
      <c r="L114" s="5"/>
      <c r="M114" s="5"/>
      <c r="CE114" s="5"/>
    </row>
    <row r="115" spans="7:83" s="2" customFormat="1" ht="15" x14ac:dyDescent="0.25">
      <c r="G115" s="5"/>
      <c r="H115" s="5"/>
      <c r="I115" s="5"/>
      <c r="J115" s="5"/>
      <c r="K115" s="5"/>
      <c r="L115" s="5"/>
      <c r="M115" s="5"/>
      <c r="CE115" s="5"/>
    </row>
    <row r="116" spans="7:83" s="2" customFormat="1" ht="15" x14ac:dyDescent="0.25">
      <c r="G116" s="5"/>
      <c r="H116" s="5"/>
      <c r="I116" s="5"/>
      <c r="J116" s="5"/>
      <c r="K116" s="5"/>
      <c r="L116" s="5"/>
      <c r="M116" s="5"/>
      <c r="CE116" s="5"/>
    </row>
    <row r="117" spans="7:83" s="2" customFormat="1" ht="15" x14ac:dyDescent="0.25">
      <c r="G117" s="5"/>
      <c r="H117" s="5"/>
      <c r="I117" s="5"/>
      <c r="J117" s="5"/>
      <c r="K117" s="5"/>
      <c r="L117" s="5"/>
      <c r="M117" s="5"/>
      <c r="CE117" s="5"/>
    </row>
    <row r="118" spans="7:83" s="2" customFormat="1" ht="15" x14ac:dyDescent="0.25">
      <c r="G118" s="5"/>
      <c r="H118" s="5"/>
      <c r="I118" s="5"/>
      <c r="J118" s="5"/>
      <c r="K118" s="5"/>
      <c r="L118" s="5"/>
      <c r="M118" s="5"/>
      <c r="CE118" s="5"/>
    </row>
    <row r="119" spans="7:83" s="2" customFormat="1" ht="15" x14ac:dyDescent="0.25">
      <c r="G119" s="5"/>
      <c r="H119" s="5"/>
      <c r="I119" s="5"/>
      <c r="J119" s="5"/>
      <c r="K119" s="5"/>
      <c r="L119" s="5"/>
      <c r="M119" s="5"/>
      <c r="CE119" s="5"/>
    </row>
    <row r="120" spans="7:83" s="2" customFormat="1" ht="15" x14ac:dyDescent="0.25">
      <c r="G120" s="5"/>
      <c r="H120" s="5"/>
      <c r="I120" s="5"/>
      <c r="J120" s="5"/>
      <c r="K120" s="5"/>
      <c r="L120" s="5"/>
      <c r="M120" s="5"/>
      <c r="CE120" s="5"/>
    </row>
    <row r="121" spans="7:83" s="2" customFormat="1" ht="15" x14ac:dyDescent="0.25">
      <c r="G121" s="5"/>
      <c r="H121" s="5"/>
      <c r="I121" s="5"/>
      <c r="J121" s="5"/>
      <c r="K121" s="5"/>
      <c r="L121" s="5"/>
      <c r="M121" s="5"/>
      <c r="CE121" s="5"/>
    </row>
    <row r="122" spans="7:83" s="2" customFormat="1" ht="15" x14ac:dyDescent="0.25">
      <c r="G122" s="5"/>
      <c r="H122" s="5"/>
      <c r="I122" s="5"/>
      <c r="J122" s="5"/>
      <c r="K122" s="5"/>
      <c r="L122" s="5"/>
      <c r="M122" s="5"/>
      <c r="CE122" s="5"/>
    </row>
    <row r="123" spans="7:83" s="2" customFormat="1" ht="15" x14ac:dyDescent="0.25">
      <c r="G123" s="5"/>
      <c r="H123" s="5"/>
      <c r="I123" s="5"/>
      <c r="J123" s="5"/>
      <c r="K123" s="5"/>
      <c r="L123" s="5"/>
      <c r="M123" s="5"/>
      <c r="CE123" s="5"/>
    </row>
    <row r="124" spans="7:83" s="2" customFormat="1" ht="15" x14ac:dyDescent="0.25">
      <c r="G124" s="5"/>
      <c r="H124" s="5"/>
      <c r="I124" s="5"/>
      <c r="J124" s="5"/>
      <c r="K124" s="5"/>
      <c r="L124" s="5"/>
      <c r="M124" s="5"/>
      <c r="CE124" s="5"/>
    </row>
    <row r="125" spans="7:83" s="2" customFormat="1" ht="15" x14ac:dyDescent="0.25">
      <c r="G125" s="5"/>
      <c r="H125" s="5"/>
      <c r="I125" s="5"/>
      <c r="J125" s="5"/>
      <c r="K125" s="5"/>
      <c r="L125" s="5"/>
      <c r="M125" s="5"/>
      <c r="CE125" s="5"/>
    </row>
    <row r="126" spans="7:83" s="2" customFormat="1" ht="15" x14ac:dyDescent="0.25">
      <c r="G126" s="5"/>
      <c r="H126" s="5"/>
      <c r="I126" s="5"/>
      <c r="J126" s="5"/>
      <c r="K126" s="5"/>
      <c r="L126" s="5"/>
      <c r="M126" s="5"/>
      <c r="CE126" s="5"/>
    </row>
    <row r="127" spans="7:83" s="2" customFormat="1" ht="15" x14ac:dyDescent="0.25">
      <c r="G127" s="5"/>
      <c r="H127" s="5"/>
      <c r="I127" s="5"/>
      <c r="J127" s="5"/>
      <c r="K127" s="5"/>
      <c r="L127" s="5"/>
      <c r="M127" s="5"/>
      <c r="CE127" s="5"/>
    </row>
    <row r="128" spans="7:83" s="2" customFormat="1" ht="15" x14ac:dyDescent="0.25">
      <c r="G128" s="5"/>
      <c r="H128" s="5"/>
      <c r="I128" s="5"/>
      <c r="J128" s="5"/>
      <c r="K128" s="5"/>
      <c r="L128" s="5"/>
      <c r="M128" s="5"/>
      <c r="CE128" s="5"/>
    </row>
    <row r="129" spans="7:83" s="2" customFormat="1" ht="15" x14ac:dyDescent="0.25">
      <c r="G129" s="5"/>
      <c r="H129" s="5"/>
      <c r="I129" s="5"/>
      <c r="J129" s="5"/>
      <c r="K129" s="5"/>
      <c r="L129" s="5"/>
      <c r="M129" s="5"/>
      <c r="CE129" s="5"/>
    </row>
    <row r="130" spans="7:83" s="2" customFormat="1" ht="15" x14ac:dyDescent="0.25">
      <c r="G130" s="5"/>
      <c r="H130" s="5"/>
      <c r="I130" s="5"/>
      <c r="J130" s="5"/>
      <c r="K130" s="5"/>
      <c r="L130" s="5"/>
      <c r="M130" s="5"/>
      <c r="CE130" s="5"/>
    </row>
    <row r="131" spans="7:83" s="2" customFormat="1" ht="15" x14ac:dyDescent="0.25">
      <c r="G131" s="5"/>
      <c r="H131" s="5"/>
      <c r="I131" s="5"/>
      <c r="J131" s="5"/>
      <c r="K131" s="5"/>
      <c r="L131" s="5"/>
      <c r="M131" s="5"/>
      <c r="CE131" s="5"/>
    </row>
    <row r="132" spans="7:83" s="2" customFormat="1" ht="15" x14ac:dyDescent="0.25">
      <c r="G132" s="5"/>
      <c r="H132" s="5"/>
      <c r="I132" s="5"/>
      <c r="J132" s="5"/>
      <c r="K132" s="5"/>
      <c r="L132" s="5"/>
      <c r="M132" s="5"/>
      <c r="CE132" s="5"/>
    </row>
    <row r="133" spans="7:83" s="2" customFormat="1" ht="15" x14ac:dyDescent="0.25">
      <c r="G133" s="5"/>
      <c r="H133" s="5"/>
      <c r="I133" s="5"/>
      <c r="J133" s="5"/>
      <c r="K133" s="5"/>
      <c r="L133" s="5"/>
      <c r="M133" s="5"/>
      <c r="CE133" s="5"/>
    </row>
    <row r="134" spans="7:83" s="2" customFormat="1" ht="15" x14ac:dyDescent="0.25">
      <c r="G134" s="5"/>
      <c r="H134" s="5"/>
      <c r="I134" s="5"/>
      <c r="J134" s="5"/>
      <c r="K134" s="5"/>
      <c r="L134" s="5"/>
      <c r="M134" s="5"/>
      <c r="CE134" s="5"/>
    </row>
    <row r="135" spans="7:83" s="2" customFormat="1" ht="15" x14ac:dyDescent="0.25">
      <c r="G135" s="5"/>
      <c r="H135" s="5"/>
      <c r="I135" s="5"/>
      <c r="J135" s="5"/>
      <c r="K135" s="5"/>
      <c r="L135" s="5"/>
      <c r="M135" s="5"/>
      <c r="CE135" s="5"/>
    </row>
    <row r="136" spans="7:83" s="2" customFormat="1" ht="15" x14ac:dyDescent="0.25">
      <c r="G136" s="5"/>
      <c r="H136" s="5"/>
      <c r="I136" s="5"/>
      <c r="J136" s="5"/>
      <c r="K136" s="5"/>
      <c r="L136" s="5"/>
      <c r="M136" s="5"/>
      <c r="CE136" s="5"/>
    </row>
    <row r="137" spans="7:83" s="2" customFormat="1" ht="15" x14ac:dyDescent="0.25">
      <c r="G137" s="5"/>
      <c r="H137" s="5"/>
      <c r="I137" s="5"/>
      <c r="J137" s="5"/>
      <c r="K137" s="5"/>
      <c r="L137" s="5"/>
      <c r="M137" s="5"/>
      <c r="CE137" s="5"/>
    </row>
    <row r="138" spans="7:83" s="2" customFormat="1" ht="15" x14ac:dyDescent="0.25">
      <c r="G138" s="5"/>
      <c r="H138" s="5"/>
      <c r="I138" s="5"/>
      <c r="J138" s="5"/>
      <c r="K138" s="5"/>
      <c r="L138" s="5"/>
      <c r="M138" s="5"/>
      <c r="CE138" s="5"/>
    </row>
    <row r="139" spans="7:83" s="2" customFormat="1" ht="15" x14ac:dyDescent="0.25">
      <c r="G139" s="5"/>
      <c r="H139" s="5"/>
      <c r="I139" s="5"/>
      <c r="J139" s="5"/>
      <c r="K139" s="5"/>
      <c r="L139" s="5"/>
      <c r="M139" s="5"/>
      <c r="CE139" s="5"/>
    </row>
    <row r="140" spans="7:83" s="2" customFormat="1" ht="15" x14ac:dyDescent="0.25">
      <c r="G140" s="5"/>
      <c r="H140" s="5"/>
      <c r="I140" s="5"/>
      <c r="J140" s="5"/>
      <c r="K140" s="5"/>
      <c r="L140" s="5"/>
      <c r="M140" s="5"/>
      <c r="CE140" s="5"/>
    </row>
    <row r="141" spans="7:83" s="2" customFormat="1" ht="15" x14ac:dyDescent="0.25">
      <c r="G141" s="5"/>
      <c r="H141" s="5"/>
      <c r="I141" s="5"/>
      <c r="J141" s="5"/>
      <c r="K141" s="5"/>
      <c r="L141" s="5"/>
      <c r="M141" s="5"/>
      <c r="CE141" s="5"/>
    </row>
    <row r="142" spans="7:83" s="2" customFormat="1" ht="15" x14ac:dyDescent="0.25">
      <c r="G142" s="5"/>
      <c r="H142" s="5"/>
      <c r="I142" s="5"/>
      <c r="J142" s="5"/>
      <c r="K142" s="5"/>
      <c r="L142" s="5"/>
      <c r="M142" s="5"/>
      <c r="CE142" s="5"/>
    </row>
    <row r="143" spans="7:83" s="2" customFormat="1" ht="15" x14ac:dyDescent="0.25">
      <c r="G143" s="5"/>
      <c r="H143" s="5"/>
      <c r="I143" s="5"/>
      <c r="J143" s="5"/>
      <c r="K143" s="5"/>
      <c r="L143" s="5"/>
      <c r="M143" s="5"/>
      <c r="CE143" s="5"/>
    </row>
    <row r="144" spans="7:83" s="2" customFormat="1" ht="15" x14ac:dyDescent="0.25">
      <c r="G144" s="5"/>
      <c r="H144" s="5"/>
      <c r="I144" s="5"/>
      <c r="J144" s="5"/>
      <c r="K144" s="5"/>
      <c r="L144" s="5"/>
      <c r="M144" s="5"/>
      <c r="CE144" s="5"/>
    </row>
    <row r="145" spans="7:83" s="2" customFormat="1" ht="15" x14ac:dyDescent="0.25">
      <c r="G145" s="5"/>
      <c r="H145" s="5"/>
      <c r="I145" s="5"/>
      <c r="J145" s="5"/>
      <c r="K145" s="5"/>
      <c r="L145" s="5"/>
      <c r="M145" s="5"/>
      <c r="CE145" s="5"/>
    </row>
    <row r="146" spans="7:83" s="2" customFormat="1" ht="15" x14ac:dyDescent="0.25">
      <c r="G146" s="5"/>
      <c r="H146" s="5"/>
      <c r="I146" s="5"/>
      <c r="J146" s="5"/>
      <c r="K146" s="5"/>
      <c r="L146" s="5"/>
      <c r="M146" s="5"/>
      <c r="CE146" s="5"/>
    </row>
    <row r="147" spans="7:83" s="2" customFormat="1" ht="15" x14ac:dyDescent="0.25">
      <c r="G147" s="5"/>
      <c r="H147" s="5"/>
      <c r="I147" s="5"/>
      <c r="J147" s="5"/>
      <c r="K147" s="5"/>
      <c r="L147" s="5"/>
      <c r="M147" s="5"/>
      <c r="CE147" s="5"/>
    </row>
    <row r="148" spans="7:83" s="2" customFormat="1" ht="15" x14ac:dyDescent="0.25">
      <c r="G148" s="5"/>
      <c r="H148" s="5"/>
      <c r="I148" s="5"/>
      <c r="J148" s="5"/>
      <c r="K148" s="5"/>
      <c r="L148" s="5"/>
      <c r="M148" s="5"/>
      <c r="CE148" s="5"/>
    </row>
    <row r="149" spans="7:83" s="2" customFormat="1" ht="15" x14ac:dyDescent="0.25">
      <c r="G149" s="5"/>
      <c r="H149" s="5"/>
      <c r="I149" s="5"/>
      <c r="J149" s="5"/>
      <c r="K149" s="5"/>
      <c r="L149" s="5"/>
      <c r="M149" s="5"/>
      <c r="CE149" s="5"/>
    </row>
    <row r="150" spans="7:83" s="2" customFormat="1" ht="15" x14ac:dyDescent="0.25">
      <c r="G150" s="5"/>
      <c r="H150" s="5"/>
      <c r="I150" s="5"/>
      <c r="J150" s="5"/>
      <c r="K150" s="5"/>
      <c r="L150" s="5"/>
      <c r="M150" s="5"/>
      <c r="CE150" s="5"/>
    </row>
    <row r="151" spans="7:83" s="2" customFormat="1" ht="15" x14ac:dyDescent="0.25">
      <c r="G151" s="5"/>
      <c r="H151" s="5"/>
      <c r="I151" s="5"/>
      <c r="J151" s="5"/>
      <c r="K151" s="5"/>
      <c r="L151" s="5"/>
      <c r="M151" s="5"/>
      <c r="CE151" s="5"/>
    </row>
    <row r="152" spans="7:83" s="2" customFormat="1" ht="15" x14ac:dyDescent="0.25">
      <c r="G152" s="5"/>
      <c r="H152" s="5"/>
      <c r="I152" s="5"/>
      <c r="J152" s="5"/>
      <c r="K152" s="5"/>
      <c r="L152" s="5"/>
      <c r="M152" s="5"/>
      <c r="CE152" s="5"/>
    </row>
    <row r="153" spans="7:83" s="2" customFormat="1" ht="15" x14ac:dyDescent="0.25">
      <c r="G153" s="5"/>
      <c r="H153" s="5"/>
      <c r="I153" s="5"/>
      <c r="J153" s="5"/>
      <c r="K153" s="5"/>
      <c r="L153" s="5"/>
      <c r="M153" s="5"/>
      <c r="CE153" s="5"/>
    </row>
    <row r="154" spans="7:83" s="2" customFormat="1" ht="15" x14ac:dyDescent="0.25">
      <c r="G154" s="5"/>
      <c r="H154" s="5"/>
      <c r="I154" s="5"/>
      <c r="J154" s="5"/>
      <c r="K154" s="5"/>
      <c r="L154" s="5"/>
      <c r="M154" s="5"/>
      <c r="CE154" s="5"/>
    </row>
    <row r="155" spans="7:83" s="2" customFormat="1" ht="15" x14ac:dyDescent="0.25">
      <c r="G155" s="5"/>
      <c r="H155" s="5"/>
      <c r="I155" s="5"/>
      <c r="J155" s="5"/>
      <c r="K155" s="5"/>
      <c r="L155" s="5"/>
      <c r="M155" s="5"/>
      <c r="CE155" s="5"/>
    </row>
    <row r="156" spans="7:83" s="2" customFormat="1" ht="15" x14ac:dyDescent="0.25">
      <c r="G156" s="5"/>
      <c r="H156" s="5"/>
      <c r="I156" s="5"/>
      <c r="J156" s="5"/>
      <c r="K156" s="5"/>
      <c r="L156" s="5"/>
      <c r="M156" s="5"/>
      <c r="CE156" s="5"/>
    </row>
    <row r="157" spans="7:83" s="2" customFormat="1" ht="15" x14ac:dyDescent="0.25">
      <c r="G157" s="5"/>
      <c r="H157" s="5"/>
      <c r="I157" s="5"/>
      <c r="J157" s="5"/>
      <c r="K157" s="5"/>
      <c r="L157" s="5"/>
      <c r="M157" s="5"/>
      <c r="CE157" s="5"/>
    </row>
    <row r="158" spans="7:83" s="2" customFormat="1" ht="15" x14ac:dyDescent="0.25">
      <c r="G158" s="5"/>
      <c r="H158" s="5"/>
      <c r="I158" s="5"/>
      <c r="J158" s="5"/>
      <c r="K158" s="5"/>
      <c r="L158" s="5"/>
      <c r="M158" s="5"/>
      <c r="CE158" s="5"/>
    </row>
    <row r="159" spans="7:83" s="2" customFormat="1" ht="15" x14ac:dyDescent="0.25">
      <c r="G159" s="5"/>
      <c r="H159" s="5"/>
      <c r="I159" s="5"/>
      <c r="J159" s="5"/>
      <c r="K159" s="5"/>
      <c r="L159" s="5"/>
      <c r="M159" s="5"/>
      <c r="CE159" s="5"/>
    </row>
    <row r="160" spans="7:83" s="2" customFormat="1" ht="15" x14ac:dyDescent="0.25">
      <c r="G160" s="5"/>
      <c r="H160" s="5"/>
      <c r="I160" s="5"/>
      <c r="J160" s="5"/>
      <c r="K160" s="5"/>
      <c r="L160" s="5"/>
      <c r="M160" s="5"/>
      <c r="CE160" s="5"/>
    </row>
    <row r="161" spans="7:83" s="2" customFormat="1" ht="15" x14ac:dyDescent="0.25">
      <c r="G161" s="5"/>
      <c r="H161" s="5"/>
      <c r="I161" s="5"/>
      <c r="J161" s="5"/>
      <c r="K161" s="5"/>
      <c r="L161" s="5"/>
      <c r="M161" s="5"/>
      <c r="CE161" s="5"/>
    </row>
    <row r="162" spans="7:83" s="2" customFormat="1" ht="15" x14ac:dyDescent="0.25">
      <c r="G162" s="5"/>
      <c r="H162" s="5"/>
      <c r="I162" s="5"/>
      <c r="J162" s="5"/>
      <c r="K162" s="5"/>
      <c r="L162" s="5"/>
      <c r="M162" s="5"/>
      <c r="CE162" s="5"/>
    </row>
    <row r="163" spans="7:83" s="2" customFormat="1" ht="15" x14ac:dyDescent="0.25">
      <c r="G163" s="5"/>
      <c r="H163" s="5"/>
      <c r="I163" s="5"/>
      <c r="J163" s="5"/>
      <c r="K163" s="5"/>
      <c r="L163" s="5"/>
      <c r="M163" s="5"/>
      <c r="CE163" s="5"/>
    </row>
    <row r="164" spans="7:83" s="2" customFormat="1" ht="15" x14ac:dyDescent="0.25">
      <c r="G164" s="5"/>
      <c r="H164" s="5"/>
      <c r="I164" s="5"/>
      <c r="J164" s="5"/>
      <c r="K164" s="5"/>
      <c r="L164" s="5"/>
      <c r="M164" s="5"/>
      <c r="CE164" s="5"/>
    </row>
    <row r="165" spans="7:83" s="2" customFormat="1" ht="15" x14ac:dyDescent="0.25">
      <c r="G165" s="5"/>
      <c r="H165" s="5"/>
      <c r="I165" s="5"/>
      <c r="J165" s="5"/>
      <c r="K165" s="5"/>
      <c r="L165" s="5"/>
      <c r="M165" s="5"/>
      <c r="CE165" s="5"/>
    </row>
    <row r="166" spans="7:83" s="2" customFormat="1" ht="15" x14ac:dyDescent="0.25">
      <c r="G166" s="5"/>
      <c r="H166" s="5"/>
      <c r="I166" s="5"/>
      <c r="J166" s="5"/>
      <c r="K166" s="5"/>
      <c r="L166" s="5"/>
      <c r="M166" s="5"/>
      <c r="CE166" s="5"/>
    </row>
    <row r="167" spans="7:83" s="2" customFormat="1" ht="15" x14ac:dyDescent="0.25">
      <c r="G167" s="5"/>
      <c r="H167" s="5"/>
      <c r="I167" s="5"/>
      <c r="J167" s="5"/>
      <c r="K167" s="5"/>
      <c r="L167" s="5"/>
      <c r="M167" s="5"/>
      <c r="CE167" s="5"/>
    </row>
    <row r="168" spans="7:83" s="2" customFormat="1" ht="15" x14ac:dyDescent="0.25">
      <c r="G168" s="5"/>
      <c r="H168" s="5"/>
      <c r="I168" s="5"/>
      <c r="J168" s="5"/>
      <c r="K168" s="5"/>
      <c r="L168" s="5"/>
      <c r="M168" s="5"/>
      <c r="CE168" s="5"/>
    </row>
    <row r="169" spans="7:83" s="2" customFormat="1" ht="15" x14ac:dyDescent="0.25">
      <c r="G169" s="5"/>
      <c r="H169" s="5"/>
      <c r="I169" s="5"/>
      <c r="J169" s="5"/>
      <c r="K169" s="5"/>
      <c r="L169" s="5"/>
      <c r="M169" s="5"/>
      <c r="CE169" s="5"/>
    </row>
    <row r="170" spans="7:83" s="2" customFormat="1" ht="15" x14ac:dyDescent="0.25">
      <c r="G170" s="5"/>
      <c r="H170" s="5"/>
      <c r="I170" s="5"/>
      <c r="J170" s="5"/>
      <c r="K170" s="5"/>
      <c r="L170" s="5"/>
      <c r="M170" s="5"/>
      <c r="CE170" s="5"/>
    </row>
    <row r="171" spans="7:83" s="2" customFormat="1" ht="15" x14ac:dyDescent="0.25">
      <c r="G171" s="5"/>
      <c r="H171" s="5"/>
      <c r="I171" s="5"/>
      <c r="J171" s="5"/>
      <c r="K171" s="5"/>
      <c r="L171" s="5"/>
      <c r="M171" s="5"/>
      <c r="CE171" s="5"/>
    </row>
    <row r="172" spans="7:83" s="2" customFormat="1" ht="15" x14ac:dyDescent="0.25">
      <c r="G172" s="5"/>
      <c r="H172" s="5"/>
      <c r="I172" s="5"/>
      <c r="J172" s="5"/>
      <c r="K172" s="5"/>
      <c r="L172" s="5"/>
      <c r="M172" s="5"/>
      <c r="CE172" s="5"/>
    </row>
    <row r="173" spans="7:83" s="2" customFormat="1" ht="15" x14ac:dyDescent="0.25">
      <c r="G173" s="5"/>
      <c r="H173" s="5"/>
      <c r="I173" s="5"/>
      <c r="J173" s="5"/>
      <c r="K173" s="5"/>
      <c r="L173" s="5"/>
      <c r="M173" s="5"/>
      <c r="CE173" s="5"/>
    </row>
    <row r="174" spans="7:83" s="2" customFormat="1" ht="15" x14ac:dyDescent="0.25">
      <c r="G174" s="5"/>
      <c r="H174" s="5"/>
      <c r="I174" s="5"/>
      <c r="J174" s="5"/>
      <c r="K174" s="5"/>
      <c r="L174" s="5"/>
      <c r="M174" s="5"/>
      <c r="CE174" s="5"/>
    </row>
    <row r="175" spans="7:83" s="2" customFormat="1" ht="15" x14ac:dyDescent="0.25">
      <c r="G175" s="5"/>
      <c r="H175" s="5"/>
      <c r="I175" s="5"/>
      <c r="J175" s="5"/>
      <c r="K175" s="5"/>
      <c r="L175" s="5"/>
      <c r="M175" s="5"/>
      <c r="CE175" s="5"/>
    </row>
    <row r="176" spans="7:83" s="2" customFormat="1" ht="15" x14ac:dyDescent="0.25">
      <c r="G176" s="5"/>
      <c r="H176" s="5"/>
      <c r="I176" s="5"/>
      <c r="J176" s="5"/>
      <c r="K176" s="5"/>
      <c r="L176" s="5"/>
      <c r="M176" s="5"/>
      <c r="CE176" s="5"/>
    </row>
    <row r="177" spans="7:83" s="2" customFormat="1" ht="15" x14ac:dyDescent="0.25">
      <c r="G177" s="5"/>
      <c r="H177" s="5"/>
      <c r="I177" s="5"/>
      <c r="J177" s="5"/>
      <c r="K177" s="5"/>
      <c r="L177" s="5"/>
      <c r="M177" s="5"/>
      <c r="CE177" s="5"/>
    </row>
    <row r="178" spans="7:83" s="2" customFormat="1" ht="15" x14ac:dyDescent="0.25">
      <c r="G178" s="5"/>
      <c r="H178" s="5"/>
      <c r="I178" s="5"/>
      <c r="J178" s="5"/>
      <c r="K178" s="5"/>
      <c r="L178" s="5"/>
      <c r="M178" s="5"/>
      <c r="CE178" s="5"/>
    </row>
    <row r="179" spans="7:83" s="2" customFormat="1" ht="15" x14ac:dyDescent="0.25">
      <c r="G179" s="5"/>
      <c r="H179" s="5"/>
      <c r="I179" s="5"/>
      <c r="J179" s="5"/>
      <c r="K179" s="5"/>
      <c r="L179" s="5"/>
      <c r="M179" s="5"/>
      <c r="CE179" s="5"/>
    </row>
    <row r="180" spans="7:83" s="2" customFormat="1" ht="15" x14ac:dyDescent="0.25">
      <c r="G180" s="5"/>
      <c r="H180" s="5"/>
      <c r="I180" s="5"/>
      <c r="J180" s="5"/>
      <c r="K180" s="5"/>
      <c r="L180" s="5"/>
      <c r="M180" s="5"/>
      <c r="CE180" s="5"/>
    </row>
    <row r="181" spans="7:83" s="2" customFormat="1" ht="15" x14ac:dyDescent="0.25">
      <c r="G181" s="5"/>
      <c r="H181" s="5"/>
      <c r="I181" s="5"/>
      <c r="J181" s="5"/>
      <c r="K181" s="5"/>
      <c r="L181" s="5"/>
      <c r="M181" s="5"/>
      <c r="CE181" s="5"/>
    </row>
    <row r="182" spans="7:83" s="2" customFormat="1" ht="15" x14ac:dyDescent="0.25">
      <c r="G182" s="5"/>
      <c r="H182" s="5"/>
      <c r="I182" s="5"/>
      <c r="J182" s="5"/>
      <c r="K182" s="5"/>
      <c r="L182" s="5"/>
      <c r="M182" s="5"/>
      <c r="CE182" s="5"/>
    </row>
    <row r="183" spans="7:83" s="2" customFormat="1" ht="15" x14ac:dyDescent="0.25">
      <c r="G183" s="5"/>
      <c r="H183" s="5"/>
      <c r="I183" s="5"/>
      <c r="J183" s="5"/>
      <c r="K183" s="5"/>
      <c r="L183" s="5"/>
      <c r="M183" s="5"/>
      <c r="CE183" s="5"/>
    </row>
    <row r="184" spans="7:83" s="2" customFormat="1" ht="15" x14ac:dyDescent="0.25">
      <c r="G184" s="5"/>
      <c r="H184" s="5"/>
      <c r="I184" s="5"/>
      <c r="J184" s="5"/>
      <c r="K184" s="5"/>
      <c r="L184" s="5"/>
      <c r="M184" s="5"/>
      <c r="CE184" s="5"/>
    </row>
    <row r="185" spans="7:83" s="2" customFormat="1" ht="15" x14ac:dyDescent="0.25">
      <c r="G185" s="5"/>
      <c r="H185" s="5"/>
      <c r="I185" s="5"/>
      <c r="J185" s="5"/>
      <c r="K185" s="5"/>
      <c r="L185" s="5"/>
      <c r="M185" s="5"/>
      <c r="CE185" s="5"/>
    </row>
    <row r="186" spans="7:83" s="2" customFormat="1" ht="15" x14ac:dyDescent="0.25">
      <c r="G186" s="5"/>
      <c r="H186" s="5"/>
      <c r="I186" s="5"/>
      <c r="J186" s="5"/>
      <c r="K186" s="5"/>
      <c r="L186" s="5"/>
      <c r="M186" s="5"/>
      <c r="CE186" s="5"/>
    </row>
    <row r="187" spans="7:83" s="2" customFormat="1" ht="15" x14ac:dyDescent="0.25">
      <c r="G187" s="5"/>
      <c r="H187" s="5"/>
      <c r="I187" s="5"/>
      <c r="J187" s="5"/>
      <c r="K187" s="5"/>
      <c r="L187" s="5"/>
      <c r="M187" s="5"/>
      <c r="CE187" s="5"/>
    </row>
    <row r="188" spans="7:83" s="2" customFormat="1" ht="15" x14ac:dyDescent="0.25">
      <c r="G188" s="5"/>
      <c r="H188" s="5"/>
      <c r="I188" s="5"/>
      <c r="J188" s="5"/>
      <c r="K188" s="5"/>
      <c r="L188" s="5"/>
      <c r="M188" s="5"/>
      <c r="CE188" s="5"/>
    </row>
    <row r="189" spans="7:83" s="2" customFormat="1" ht="15" x14ac:dyDescent="0.25">
      <c r="G189" s="5"/>
      <c r="H189" s="5"/>
      <c r="I189" s="5"/>
      <c r="J189" s="5"/>
      <c r="K189" s="5"/>
      <c r="L189" s="5"/>
      <c r="M189" s="5"/>
      <c r="CE189" s="5"/>
    </row>
    <row r="190" spans="7:83" s="2" customFormat="1" ht="15" x14ac:dyDescent="0.25">
      <c r="G190" s="5"/>
      <c r="H190" s="5"/>
      <c r="I190" s="5"/>
      <c r="J190" s="5"/>
      <c r="K190" s="5"/>
      <c r="L190" s="5"/>
      <c r="M190" s="5"/>
      <c r="CE190" s="5"/>
    </row>
    <row r="191" spans="7:83" s="2" customFormat="1" ht="15" x14ac:dyDescent="0.25">
      <c r="G191" s="5"/>
      <c r="H191" s="5"/>
      <c r="I191" s="5"/>
      <c r="J191" s="5"/>
      <c r="K191" s="5"/>
      <c r="L191" s="5"/>
      <c r="M191" s="5"/>
      <c r="CE191" s="5"/>
    </row>
    <row r="192" spans="7:83" s="2" customFormat="1" ht="15" x14ac:dyDescent="0.25">
      <c r="G192" s="5"/>
      <c r="H192" s="5"/>
      <c r="I192" s="5"/>
      <c r="J192" s="5"/>
      <c r="K192" s="5"/>
      <c r="L192" s="5"/>
      <c r="M192" s="5"/>
      <c r="CE192" s="5"/>
    </row>
    <row r="193" spans="7:83" s="2" customFormat="1" ht="15" x14ac:dyDescent="0.25">
      <c r="G193" s="5"/>
      <c r="H193" s="5"/>
      <c r="I193" s="5"/>
      <c r="J193" s="5"/>
      <c r="K193" s="5"/>
      <c r="L193" s="5"/>
      <c r="M193" s="5"/>
      <c r="CE193" s="5"/>
    </row>
    <row r="194" spans="7:83" s="2" customFormat="1" ht="15" x14ac:dyDescent="0.25">
      <c r="G194" s="5"/>
      <c r="H194" s="5"/>
      <c r="I194" s="5"/>
      <c r="J194" s="5"/>
      <c r="K194" s="5"/>
      <c r="L194" s="5"/>
      <c r="M194" s="5"/>
      <c r="CE194" s="5"/>
    </row>
    <row r="195" spans="7:83" s="2" customFormat="1" ht="15" x14ac:dyDescent="0.25">
      <c r="G195" s="5"/>
      <c r="H195" s="5"/>
      <c r="I195" s="5"/>
      <c r="J195" s="5"/>
      <c r="K195" s="5"/>
      <c r="L195" s="5"/>
      <c r="M195" s="5"/>
      <c r="CE195" s="5"/>
    </row>
    <row r="196" spans="7:83" s="2" customFormat="1" ht="15" x14ac:dyDescent="0.25">
      <c r="G196" s="5"/>
      <c r="H196" s="5"/>
      <c r="I196" s="5"/>
      <c r="J196" s="5"/>
      <c r="K196" s="5"/>
      <c r="L196" s="5"/>
      <c r="M196" s="5"/>
      <c r="CE196" s="5"/>
    </row>
    <row r="197" spans="7:83" s="2" customFormat="1" ht="15" x14ac:dyDescent="0.25">
      <c r="G197" s="5"/>
      <c r="H197" s="5"/>
      <c r="I197" s="5"/>
      <c r="J197" s="5"/>
      <c r="K197" s="5"/>
      <c r="L197" s="5"/>
      <c r="M197" s="5"/>
      <c r="CE197" s="5"/>
    </row>
    <row r="198" spans="7:83" s="2" customFormat="1" ht="15" x14ac:dyDescent="0.25">
      <c r="G198" s="5"/>
      <c r="H198" s="5"/>
      <c r="I198" s="5"/>
      <c r="J198" s="5"/>
      <c r="K198" s="5"/>
      <c r="L198" s="5"/>
      <c r="M198" s="5"/>
      <c r="CE198" s="5"/>
    </row>
    <row r="199" spans="7:83" s="2" customFormat="1" ht="15" x14ac:dyDescent="0.25">
      <c r="G199" s="5"/>
      <c r="H199" s="5"/>
      <c r="I199" s="5"/>
      <c r="J199" s="5"/>
      <c r="K199" s="5"/>
      <c r="L199" s="5"/>
      <c r="M199" s="5"/>
      <c r="CE199" s="5"/>
    </row>
    <row r="200" spans="7:83" s="2" customFormat="1" ht="15" x14ac:dyDescent="0.25">
      <c r="G200" s="5"/>
      <c r="H200" s="5"/>
      <c r="I200" s="5"/>
      <c r="J200" s="5"/>
      <c r="K200" s="5"/>
      <c r="L200" s="5"/>
      <c r="M200" s="5"/>
      <c r="CE200" s="5"/>
    </row>
    <row r="201" spans="7:83" s="2" customFormat="1" ht="15" x14ac:dyDescent="0.25">
      <c r="G201" s="5"/>
      <c r="H201" s="5"/>
      <c r="I201" s="5"/>
      <c r="J201" s="5"/>
      <c r="K201" s="5"/>
      <c r="L201" s="5"/>
      <c r="M201" s="5"/>
      <c r="CE201" s="5"/>
    </row>
    <row r="202" spans="7:83" s="2" customFormat="1" ht="15" x14ac:dyDescent="0.25">
      <c r="G202" s="5"/>
      <c r="H202" s="5"/>
      <c r="I202" s="5"/>
      <c r="J202" s="5"/>
      <c r="K202" s="5"/>
      <c r="L202" s="5"/>
      <c r="M202" s="5"/>
      <c r="CE202" s="5"/>
    </row>
    <row r="203" spans="7:83" s="2" customFormat="1" ht="15" x14ac:dyDescent="0.25">
      <c r="G203" s="5"/>
      <c r="H203" s="5"/>
      <c r="I203" s="5"/>
      <c r="J203" s="5"/>
      <c r="K203" s="5"/>
      <c r="L203" s="5"/>
      <c r="M203" s="5"/>
      <c r="CE203" s="5"/>
    </row>
    <row r="204" spans="7:83" s="2" customFormat="1" ht="15" x14ac:dyDescent="0.25">
      <c r="G204" s="5"/>
      <c r="H204" s="5"/>
      <c r="I204" s="5"/>
      <c r="J204" s="5"/>
      <c r="K204" s="5"/>
      <c r="L204" s="5"/>
      <c r="M204" s="5"/>
      <c r="CE204" s="5"/>
    </row>
    <row r="205" spans="7:83" s="2" customFormat="1" ht="15" x14ac:dyDescent="0.25">
      <c r="G205" s="5"/>
      <c r="H205" s="5"/>
      <c r="I205" s="5"/>
      <c r="J205" s="5"/>
      <c r="K205" s="5"/>
      <c r="L205" s="5"/>
      <c r="M205" s="5"/>
      <c r="CE205" s="5"/>
    </row>
    <row r="206" spans="7:83" s="2" customFormat="1" ht="15" x14ac:dyDescent="0.25">
      <c r="G206" s="5"/>
      <c r="H206" s="5"/>
      <c r="I206" s="5"/>
      <c r="J206" s="5"/>
      <c r="K206" s="5"/>
      <c r="L206" s="5"/>
      <c r="M206" s="5"/>
      <c r="CE206" s="5"/>
    </row>
    <row r="207" spans="7:83" s="2" customFormat="1" ht="15" x14ac:dyDescent="0.25">
      <c r="G207" s="5"/>
      <c r="H207" s="5"/>
      <c r="I207" s="5"/>
      <c r="J207" s="5"/>
      <c r="K207" s="5"/>
      <c r="L207" s="5"/>
      <c r="M207" s="5"/>
      <c r="CE207" s="5"/>
    </row>
    <row r="208" spans="7:83" s="2" customFormat="1" ht="15" x14ac:dyDescent="0.25">
      <c r="G208" s="5"/>
      <c r="H208" s="5"/>
      <c r="I208" s="5"/>
      <c r="J208" s="5"/>
      <c r="K208" s="5"/>
      <c r="L208" s="5"/>
      <c r="M208" s="5"/>
      <c r="CE208" s="5"/>
    </row>
    <row r="209" spans="7:83" s="2" customFormat="1" ht="15" x14ac:dyDescent="0.25">
      <c r="G209" s="5"/>
      <c r="H209" s="5"/>
      <c r="I209" s="5"/>
      <c r="J209" s="5"/>
      <c r="K209" s="5"/>
      <c r="L209" s="5"/>
      <c r="M209" s="5"/>
      <c r="CE209" s="5"/>
    </row>
    <row r="210" spans="7:83" s="2" customFormat="1" ht="15" x14ac:dyDescent="0.25">
      <c r="G210" s="5"/>
      <c r="H210" s="5"/>
      <c r="I210" s="5"/>
      <c r="J210" s="5"/>
      <c r="K210" s="5"/>
      <c r="L210" s="5"/>
      <c r="M210" s="5"/>
      <c r="CE210" s="5"/>
    </row>
    <row r="211" spans="7:83" s="2" customFormat="1" ht="15" x14ac:dyDescent="0.25">
      <c r="G211" s="5"/>
      <c r="H211" s="5"/>
      <c r="I211" s="5"/>
      <c r="J211" s="5"/>
      <c r="K211" s="5"/>
      <c r="L211" s="5"/>
      <c r="M211" s="5"/>
      <c r="CE211" s="5"/>
    </row>
    <row r="212" spans="7:83" s="2" customFormat="1" ht="15" x14ac:dyDescent="0.25">
      <c r="G212" s="5"/>
      <c r="H212" s="5"/>
      <c r="I212" s="5"/>
      <c r="J212" s="5"/>
      <c r="K212" s="5"/>
      <c r="L212" s="5"/>
      <c r="M212" s="5"/>
      <c r="CE212" s="5"/>
    </row>
    <row r="213" spans="7:83" s="2" customFormat="1" ht="15" x14ac:dyDescent="0.25">
      <c r="G213" s="5"/>
      <c r="H213" s="5"/>
      <c r="I213" s="5"/>
      <c r="J213" s="5"/>
      <c r="K213" s="5"/>
      <c r="L213" s="5"/>
      <c r="M213" s="5"/>
      <c r="CE213" s="5"/>
    </row>
    <row r="214" spans="7:83" s="2" customFormat="1" ht="15" x14ac:dyDescent="0.25">
      <c r="G214" s="5"/>
      <c r="H214" s="5"/>
      <c r="I214" s="5"/>
      <c r="J214" s="5"/>
      <c r="K214" s="5"/>
      <c r="L214" s="5"/>
      <c r="M214" s="5"/>
      <c r="CE214" s="5"/>
    </row>
    <row r="215" spans="7:83" s="2" customFormat="1" ht="15" x14ac:dyDescent="0.25">
      <c r="G215" s="5"/>
      <c r="H215" s="5"/>
      <c r="I215" s="5"/>
      <c r="J215" s="5"/>
      <c r="K215" s="5"/>
      <c r="L215" s="5"/>
      <c r="M215" s="5"/>
      <c r="CE215" s="5"/>
    </row>
    <row r="216" spans="7:83" s="2" customFormat="1" ht="15" x14ac:dyDescent="0.25">
      <c r="G216" s="5"/>
      <c r="H216" s="5"/>
      <c r="I216" s="5"/>
      <c r="J216" s="5"/>
      <c r="K216" s="5"/>
      <c r="L216" s="5"/>
      <c r="M216" s="5"/>
      <c r="CE216" s="5"/>
    </row>
    <row r="217" spans="7:83" s="2" customFormat="1" ht="15" x14ac:dyDescent="0.25">
      <c r="G217" s="5"/>
      <c r="H217" s="5"/>
      <c r="I217" s="5"/>
      <c r="J217" s="5"/>
      <c r="K217" s="5"/>
      <c r="L217" s="5"/>
      <c r="M217" s="5"/>
      <c r="CE217" s="5"/>
    </row>
    <row r="218" spans="7:83" s="2" customFormat="1" ht="15" x14ac:dyDescent="0.25">
      <c r="G218" s="5"/>
      <c r="H218" s="5"/>
      <c r="I218" s="5"/>
      <c r="J218" s="5"/>
      <c r="K218" s="5"/>
      <c r="L218" s="5"/>
      <c r="M218" s="5"/>
      <c r="CE218" s="5"/>
    </row>
    <row r="219" spans="7:83" s="2" customFormat="1" ht="15" x14ac:dyDescent="0.25">
      <c r="G219" s="5"/>
      <c r="H219" s="5"/>
      <c r="I219" s="5"/>
      <c r="J219" s="5"/>
      <c r="K219" s="5"/>
      <c r="L219" s="5"/>
      <c r="M219" s="5"/>
      <c r="CE219" s="5"/>
    </row>
    <row r="220" spans="7:83" s="2" customFormat="1" ht="15" x14ac:dyDescent="0.25">
      <c r="G220" s="5"/>
      <c r="H220" s="5"/>
      <c r="I220" s="5"/>
      <c r="J220" s="5"/>
      <c r="K220" s="5"/>
      <c r="L220" s="5"/>
      <c r="M220" s="5"/>
      <c r="CE220" s="5"/>
    </row>
    <row r="221" spans="7:83" s="2" customFormat="1" ht="15" x14ac:dyDescent="0.25">
      <c r="G221" s="5"/>
      <c r="H221" s="5"/>
      <c r="I221" s="5"/>
      <c r="J221" s="5"/>
      <c r="K221" s="5"/>
      <c r="L221" s="5"/>
      <c r="M221" s="5"/>
      <c r="CE221" s="5"/>
    </row>
    <row r="222" spans="7:83" s="2" customFormat="1" ht="15" x14ac:dyDescent="0.25">
      <c r="G222" s="5"/>
      <c r="H222" s="5"/>
      <c r="I222" s="5"/>
      <c r="J222" s="5"/>
      <c r="K222" s="5"/>
      <c r="L222" s="5"/>
      <c r="M222" s="5"/>
      <c r="CE222" s="5"/>
    </row>
    <row r="223" spans="7:83" s="2" customFormat="1" ht="15" x14ac:dyDescent="0.25">
      <c r="G223" s="5"/>
      <c r="H223" s="5"/>
      <c r="I223" s="5"/>
      <c r="J223" s="5"/>
      <c r="K223" s="5"/>
      <c r="L223" s="5"/>
      <c r="M223" s="5"/>
      <c r="CE223" s="5"/>
    </row>
    <row r="224" spans="7:83" s="2" customFormat="1" ht="15" x14ac:dyDescent="0.25">
      <c r="G224" s="5"/>
      <c r="H224" s="5"/>
      <c r="I224" s="5"/>
      <c r="J224" s="5"/>
      <c r="K224" s="5"/>
      <c r="L224" s="5"/>
      <c r="M224" s="5"/>
      <c r="CE224" s="5"/>
    </row>
    <row r="225" spans="7:83" s="2" customFormat="1" ht="15" x14ac:dyDescent="0.25">
      <c r="G225" s="5"/>
      <c r="H225" s="5"/>
      <c r="I225" s="5"/>
      <c r="J225" s="5"/>
      <c r="K225" s="5"/>
      <c r="L225" s="5"/>
      <c r="M225" s="5"/>
      <c r="CE225" s="5"/>
    </row>
    <row r="226" spans="7:83" s="2" customFormat="1" ht="15" x14ac:dyDescent="0.25">
      <c r="G226" s="5"/>
      <c r="H226" s="5"/>
      <c r="I226" s="5"/>
      <c r="J226" s="5"/>
      <c r="K226" s="5"/>
      <c r="L226" s="5"/>
      <c r="M226" s="5"/>
      <c r="CE226" s="5"/>
    </row>
    <row r="227" spans="7:83" s="2" customFormat="1" ht="15" x14ac:dyDescent="0.25">
      <c r="G227" s="5"/>
      <c r="H227" s="5"/>
      <c r="I227" s="5"/>
      <c r="J227" s="5"/>
      <c r="K227" s="5"/>
      <c r="L227" s="5"/>
      <c r="M227" s="5"/>
      <c r="CE227" s="5"/>
    </row>
    <row r="228" spans="7:83" s="2" customFormat="1" ht="15" x14ac:dyDescent="0.25">
      <c r="G228" s="5"/>
      <c r="H228" s="5"/>
      <c r="I228" s="5"/>
      <c r="J228" s="5"/>
      <c r="K228" s="5"/>
      <c r="L228" s="5"/>
      <c r="M228" s="5"/>
      <c r="CE228" s="5"/>
    </row>
    <row r="229" spans="7:83" s="2" customFormat="1" ht="15" x14ac:dyDescent="0.25">
      <c r="G229" s="5"/>
      <c r="H229" s="5"/>
      <c r="I229" s="5"/>
      <c r="J229" s="5"/>
      <c r="K229" s="5"/>
      <c r="L229" s="5"/>
      <c r="M229" s="5"/>
      <c r="CE229" s="5"/>
    </row>
    <row r="230" spans="7:83" s="2" customFormat="1" ht="15" x14ac:dyDescent="0.25">
      <c r="G230" s="5"/>
      <c r="H230" s="5"/>
      <c r="I230" s="5"/>
      <c r="J230" s="5"/>
      <c r="K230" s="5"/>
      <c r="L230" s="5"/>
      <c r="M230" s="5"/>
      <c r="CE230" s="5"/>
    </row>
    <row r="231" spans="7:83" s="2" customFormat="1" ht="15" x14ac:dyDescent="0.25">
      <c r="G231" s="5"/>
      <c r="H231" s="5"/>
      <c r="I231" s="5"/>
      <c r="J231" s="5"/>
      <c r="K231" s="5"/>
      <c r="L231" s="5"/>
      <c r="M231" s="5"/>
      <c r="CE231" s="5"/>
    </row>
    <row r="232" spans="7:83" s="2" customFormat="1" ht="15" x14ac:dyDescent="0.25">
      <c r="G232" s="5"/>
      <c r="H232" s="5"/>
      <c r="I232" s="5"/>
      <c r="J232" s="5"/>
      <c r="K232" s="5"/>
      <c r="L232" s="5"/>
      <c r="M232" s="5"/>
      <c r="CE232" s="5"/>
    </row>
    <row r="233" spans="7:83" s="2" customFormat="1" ht="15" x14ac:dyDescent="0.25">
      <c r="G233" s="5"/>
      <c r="H233" s="5"/>
      <c r="I233" s="5"/>
      <c r="J233" s="5"/>
      <c r="K233" s="5"/>
      <c r="L233" s="5"/>
      <c r="M233" s="5"/>
      <c r="CE233" s="5"/>
    </row>
    <row r="234" spans="7:83" s="2" customFormat="1" ht="15" x14ac:dyDescent="0.25">
      <c r="G234" s="5"/>
      <c r="H234" s="5"/>
      <c r="I234" s="5"/>
      <c r="J234" s="5"/>
      <c r="K234" s="5"/>
      <c r="L234" s="5"/>
      <c r="M234" s="5"/>
      <c r="CE234" s="5"/>
    </row>
    <row r="235" spans="7:83" s="2" customFormat="1" ht="15" x14ac:dyDescent="0.25">
      <c r="G235" s="5"/>
      <c r="H235" s="5"/>
      <c r="I235" s="5"/>
      <c r="J235" s="5"/>
      <c r="K235" s="5"/>
      <c r="L235" s="5"/>
      <c r="M235" s="5"/>
      <c r="CE235" s="5"/>
    </row>
    <row r="236" spans="7:83" s="2" customFormat="1" ht="15" x14ac:dyDescent="0.25">
      <c r="G236" s="5"/>
      <c r="H236" s="5"/>
      <c r="I236" s="5"/>
      <c r="J236" s="5"/>
      <c r="K236" s="5"/>
      <c r="L236" s="5"/>
      <c r="M236" s="5"/>
      <c r="CE236" s="5"/>
    </row>
    <row r="237" spans="7:83" s="2" customFormat="1" ht="15" x14ac:dyDescent="0.25">
      <c r="G237" s="5"/>
      <c r="H237" s="5"/>
      <c r="I237" s="5"/>
      <c r="J237" s="5"/>
      <c r="K237" s="5"/>
      <c r="L237" s="5"/>
      <c r="M237" s="5"/>
      <c r="CE237" s="5"/>
    </row>
    <row r="238" spans="7:83" s="2" customFormat="1" ht="15" x14ac:dyDescent="0.25">
      <c r="G238" s="5"/>
      <c r="H238" s="5"/>
      <c r="I238" s="5"/>
      <c r="J238" s="5"/>
      <c r="K238" s="5"/>
      <c r="L238" s="5"/>
      <c r="M238" s="5"/>
      <c r="CE238" s="5"/>
    </row>
    <row r="239" spans="7:83" s="2" customFormat="1" ht="15" x14ac:dyDescent="0.25">
      <c r="G239" s="5"/>
      <c r="H239" s="5"/>
      <c r="I239" s="5"/>
      <c r="J239" s="5"/>
      <c r="K239" s="5"/>
      <c r="L239" s="5"/>
      <c r="M239" s="5"/>
      <c r="CE239" s="5"/>
    </row>
    <row r="240" spans="7:83" s="2" customFormat="1" ht="15" x14ac:dyDescent="0.25">
      <c r="G240" s="5"/>
      <c r="H240" s="5"/>
      <c r="I240" s="5"/>
      <c r="J240" s="5"/>
      <c r="K240" s="5"/>
      <c r="L240" s="5"/>
      <c r="M240" s="5"/>
      <c r="CE240" s="5"/>
    </row>
    <row r="241" spans="7:83" s="2" customFormat="1" ht="15" x14ac:dyDescent="0.25">
      <c r="G241" s="5"/>
      <c r="H241" s="5"/>
      <c r="I241" s="5"/>
      <c r="J241" s="5"/>
      <c r="K241" s="5"/>
      <c r="L241" s="5"/>
      <c r="M241" s="5"/>
      <c r="CE241" s="5"/>
    </row>
    <row r="242" spans="7:83" s="2" customFormat="1" ht="15" x14ac:dyDescent="0.25">
      <c r="G242" s="5"/>
      <c r="H242" s="5"/>
      <c r="I242" s="5"/>
      <c r="J242" s="5"/>
      <c r="K242" s="5"/>
      <c r="L242" s="5"/>
      <c r="M242" s="5"/>
      <c r="CE242" s="5"/>
    </row>
    <row r="243" spans="7:83" s="2" customFormat="1" ht="15" x14ac:dyDescent="0.25">
      <c r="G243" s="5"/>
      <c r="H243" s="5"/>
      <c r="I243" s="5"/>
      <c r="J243" s="5"/>
      <c r="K243" s="5"/>
      <c r="L243" s="5"/>
      <c r="M243" s="5"/>
      <c r="CE243" s="5"/>
    </row>
    <row r="244" spans="7:83" s="2" customFormat="1" ht="15" x14ac:dyDescent="0.25">
      <c r="G244" s="5"/>
      <c r="H244" s="5"/>
      <c r="I244" s="5"/>
      <c r="J244" s="5"/>
      <c r="K244" s="5"/>
      <c r="L244" s="5"/>
      <c r="M244" s="5"/>
      <c r="CE244" s="5"/>
    </row>
    <row r="245" spans="7:83" s="2" customFormat="1" ht="15" x14ac:dyDescent="0.25">
      <c r="G245" s="5"/>
      <c r="H245" s="5"/>
      <c r="I245" s="5"/>
      <c r="J245" s="5"/>
      <c r="K245" s="5"/>
      <c r="L245" s="5"/>
      <c r="M245" s="5"/>
      <c r="CE245" s="5"/>
    </row>
    <row r="246" spans="7:83" s="2" customFormat="1" ht="15" x14ac:dyDescent="0.25">
      <c r="G246" s="5"/>
      <c r="H246" s="5"/>
      <c r="I246" s="5"/>
      <c r="J246" s="5"/>
      <c r="K246" s="5"/>
      <c r="L246" s="5"/>
      <c r="M246" s="5"/>
      <c r="CE246" s="5"/>
    </row>
    <row r="247" spans="7:83" s="2" customFormat="1" ht="15" x14ac:dyDescent="0.25">
      <c r="G247" s="5"/>
      <c r="H247" s="5"/>
      <c r="I247" s="5"/>
      <c r="J247" s="5"/>
      <c r="K247" s="5"/>
      <c r="L247" s="5"/>
      <c r="M247" s="5"/>
      <c r="CE247" s="5"/>
    </row>
    <row r="248" spans="7:83" s="2" customFormat="1" ht="15" x14ac:dyDescent="0.25">
      <c r="G248" s="5"/>
      <c r="H248" s="5"/>
      <c r="I248" s="5"/>
      <c r="J248" s="5"/>
      <c r="K248" s="5"/>
      <c r="L248" s="5"/>
      <c r="M248" s="5"/>
      <c r="CE248" s="5"/>
    </row>
    <row r="249" spans="7:83" s="2" customFormat="1" ht="15" x14ac:dyDescent="0.25">
      <c r="G249" s="5"/>
      <c r="H249" s="5"/>
      <c r="I249" s="5"/>
      <c r="J249" s="5"/>
      <c r="K249" s="5"/>
      <c r="L249" s="5"/>
      <c r="M249" s="5"/>
      <c r="CE249" s="5"/>
    </row>
    <row r="250" spans="7:83" s="2" customFormat="1" ht="15" x14ac:dyDescent="0.25">
      <c r="G250" s="5"/>
      <c r="H250" s="5"/>
      <c r="I250" s="5"/>
      <c r="J250" s="5"/>
      <c r="K250" s="5"/>
      <c r="L250" s="5"/>
      <c r="M250" s="5"/>
      <c r="CE250" s="5"/>
    </row>
    <row r="251" spans="7:83" s="2" customFormat="1" ht="15" x14ac:dyDescent="0.25">
      <c r="G251" s="5"/>
      <c r="H251" s="5"/>
      <c r="I251" s="5"/>
      <c r="J251" s="5"/>
      <c r="K251" s="5"/>
      <c r="L251" s="5"/>
      <c r="M251" s="5"/>
      <c r="CE251" s="5"/>
    </row>
    <row r="252" spans="7:83" s="2" customFormat="1" ht="15" x14ac:dyDescent="0.25">
      <c r="G252" s="5"/>
      <c r="H252" s="5"/>
      <c r="I252" s="5"/>
      <c r="J252" s="5"/>
      <c r="K252" s="5"/>
      <c r="L252" s="5"/>
      <c r="M252" s="5"/>
      <c r="CE252" s="5"/>
    </row>
    <row r="253" spans="7:83" s="2" customFormat="1" ht="15" x14ac:dyDescent="0.25">
      <c r="G253" s="5"/>
      <c r="H253" s="5"/>
      <c r="I253" s="5"/>
      <c r="J253" s="5"/>
      <c r="K253" s="5"/>
      <c r="L253" s="5"/>
      <c r="M253" s="5"/>
      <c r="CE253" s="5"/>
    </row>
    <row r="254" spans="7:83" s="2" customFormat="1" ht="15" x14ac:dyDescent="0.25">
      <c r="G254" s="5"/>
      <c r="H254" s="5"/>
      <c r="I254" s="5"/>
      <c r="J254" s="5"/>
      <c r="K254" s="5"/>
      <c r="L254" s="5"/>
      <c r="M254" s="5"/>
      <c r="CE254" s="5"/>
    </row>
    <row r="255" spans="7:83" s="2" customFormat="1" ht="15" x14ac:dyDescent="0.25">
      <c r="G255" s="5"/>
      <c r="H255" s="5"/>
      <c r="I255" s="5"/>
      <c r="J255" s="5"/>
      <c r="K255" s="5"/>
      <c r="L255" s="5"/>
      <c r="M255" s="5"/>
      <c r="CE255" s="5"/>
    </row>
    <row r="256" spans="7:83" s="2" customFormat="1" ht="15" x14ac:dyDescent="0.25">
      <c r="G256" s="5"/>
      <c r="H256" s="5"/>
      <c r="I256" s="5"/>
      <c r="J256" s="5"/>
      <c r="K256" s="5"/>
      <c r="L256" s="5"/>
      <c r="M256" s="5"/>
      <c r="CE256" s="5"/>
    </row>
    <row r="257" spans="7:83" s="2" customFormat="1" ht="15" x14ac:dyDescent="0.25">
      <c r="G257" s="5"/>
      <c r="H257" s="5"/>
      <c r="I257" s="5"/>
      <c r="J257" s="5"/>
      <c r="K257" s="5"/>
      <c r="L257" s="5"/>
      <c r="M257" s="5"/>
      <c r="CE257" s="5"/>
    </row>
    <row r="258" spans="7:83" s="2" customFormat="1" ht="15" x14ac:dyDescent="0.25">
      <c r="G258" s="5"/>
      <c r="H258" s="5"/>
      <c r="I258" s="5"/>
      <c r="J258" s="5"/>
      <c r="K258" s="5"/>
      <c r="L258" s="5"/>
      <c r="M258" s="5"/>
      <c r="CE258" s="5"/>
    </row>
    <row r="259" spans="7:83" s="2" customFormat="1" ht="15" x14ac:dyDescent="0.25">
      <c r="G259" s="5"/>
      <c r="H259" s="5"/>
      <c r="I259" s="5"/>
      <c r="J259" s="5"/>
      <c r="K259" s="5"/>
      <c r="L259" s="5"/>
      <c r="M259" s="5"/>
      <c r="CE259" s="5"/>
    </row>
    <row r="260" spans="7:83" s="2" customFormat="1" ht="15" x14ac:dyDescent="0.25">
      <c r="G260" s="5"/>
      <c r="H260" s="5"/>
      <c r="I260" s="5"/>
      <c r="J260" s="5"/>
      <c r="K260" s="5"/>
      <c r="L260" s="5"/>
      <c r="M260" s="5"/>
      <c r="CE260" s="5"/>
    </row>
    <row r="261" spans="7:83" s="2" customFormat="1" ht="15" x14ac:dyDescent="0.25">
      <c r="G261" s="5"/>
      <c r="H261" s="5"/>
      <c r="I261" s="5"/>
      <c r="J261" s="5"/>
      <c r="K261" s="5"/>
      <c r="L261" s="5"/>
      <c r="M261" s="5"/>
      <c r="CE261" s="5"/>
    </row>
    <row r="262" spans="7:83" s="2" customFormat="1" ht="15" x14ac:dyDescent="0.25">
      <c r="G262" s="5"/>
      <c r="H262" s="5"/>
      <c r="I262" s="5"/>
      <c r="J262" s="5"/>
      <c r="K262" s="5"/>
      <c r="L262" s="5"/>
      <c r="M262" s="5"/>
      <c r="CE262" s="5"/>
    </row>
    <row r="263" spans="7:83" s="2" customFormat="1" ht="15" x14ac:dyDescent="0.25">
      <c r="G263" s="5"/>
      <c r="H263" s="5"/>
      <c r="I263" s="5"/>
      <c r="J263" s="5"/>
      <c r="K263" s="5"/>
      <c r="L263" s="5"/>
      <c r="M263" s="5"/>
      <c r="CE263" s="5"/>
    </row>
    <row r="264" spans="7:83" s="2" customFormat="1" ht="15" x14ac:dyDescent="0.25">
      <c r="G264" s="5"/>
      <c r="H264" s="5"/>
      <c r="I264" s="5"/>
      <c r="J264" s="5"/>
      <c r="K264" s="5"/>
      <c r="L264" s="5"/>
      <c r="M264" s="5"/>
      <c r="CE264" s="5"/>
    </row>
    <row r="265" spans="7:83" s="2" customFormat="1" ht="15" x14ac:dyDescent="0.25">
      <c r="G265" s="5"/>
      <c r="H265" s="5"/>
      <c r="I265" s="5"/>
      <c r="J265" s="5"/>
      <c r="K265" s="5"/>
      <c r="L265" s="5"/>
      <c r="M265" s="5"/>
      <c r="CE265" s="5"/>
    </row>
    <row r="266" spans="7:83" s="2" customFormat="1" ht="15" x14ac:dyDescent="0.25">
      <c r="G266" s="5"/>
      <c r="H266" s="5"/>
      <c r="I266" s="5"/>
      <c r="J266" s="5"/>
      <c r="K266" s="5"/>
      <c r="L266" s="5"/>
      <c r="M266" s="5"/>
      <c r="CE266" s="5"/>
    </row>
    <row r="267" spans="7:83" s="2" customFormat="1" ht="15" x14ac:dyDescent="0.25">
      <c r="G267" s="5"/>
      <c r="H267" s="5"/>
      <c r="I267" s="5"/>
      <c r="J267" s="5"/>
      <c r="K267" s="5"/>
      <c r="L267" s="5"/>
      <c r="M267" s="5"/>
      <c r="CE267" s="5"/>
    </row>
    <row r="268" spans="7:83" s="2" customFormat="1" ht="15" x14ac:dyDescent="0.25">
      <c r="G268" s="5"/>
      <c r="H268" s="5"/>
      <c r="I268" s="5"/>
      <c r="J268" s="5"/>
      <c r="K268" s="5"/>
      <c r="L268" s="5"/>
      <c r="M268" s="5"/>
      <c r="CE268" s="5"/>
    </row>
    <row r="269" spans="7:83" s="2" customFormat="1" ht="15" x14ac:dyDescent="0.25">
      <c r="G269" s="5"/>
      <c r="H269" s="5"/>
      <c r="I269" s="5"/>
      <c r="J269" s="5"/>
      <c r="K269" s="5"/>
      <c r="L269" s="5"/>
      <c r="M269" s="5"/>
      <c r="CE269" s="5"/>
    </row>
    <row r="270" spans="7:83" s="2" customFormat="1" ht="15" x14ac:dyDescent="0.25">
      <c r="G270" s="5"/>
      <c r="H270" s="5"/>
      <c r="I270" s="5"/>
      <c r="J270" s="5"/>
      <c r="K270" s="5"/>
      <c r="L270" s="5"/>
      <c r="M270" s="5"/>
      <c r="CE270" s="5"/>
    </row>
    <row r="271" spans="7:83" s="2" customFormat="1" ht="15" x14ac:dyDescent="0.25">
      <c r="G271" s="5"/>
      <c r="H271" s="5"/>
      <c r="I271" s="5"/>
      <c r="J271" s="5"/>
      <c r="K271" s="5"/>
      <c r="L271" s="5"/>
      <c r="M271" s="5"/>
      <c r="CE271" s="5"/>
    </row>
    <row r="272" spans="7:83" s="2" customFormat="1" ht="15" x14ac:dyDescent="0.25">
      <c r="G272" s="5"/>
      <c r="H272" s="5"/>
      <c r="I272" s="5"/>
      <c r="J272" s="5"/>
      <c r="K272" s="5"/>
      <c r="L272" s="5"/>
      <c r="M272" s="5"/>
      <c r="CE272" s="5"/>
    </row>
    <row r="273" spans="7:83" s="2" customFormat="1" ht="15" x14ac:dyDescent="0.25">
      <c r="G273" s="5"/>
      <c r="H273" s="5"/>
      <c r="I273" s="5"/>
      <c r="J273" s="5"/>
      <c r="K273" s="5"/>
      <c r="L273" s="5"/>
      <c r="M273" s="5"/>
      <c r="CE273" s="5"/>
    </row>
    <row r="274" spans="7:83" s="2" customFormat="1" ht="15" x14ac:dyDescent="0.25">
      <c r="G274" s="5"/>
      <c r="H274" s="5"/>
      <c r="I274" s="5"/>
      <c r="J274" s="5"/>
      <c r="K274" s="5"/>
      <c r="L274" s="5"/>
      <c r="M274" s="5"/>
      <c r="CE274" s="5"/>
    </row>
    <row r="275" spans="7:83" s="2" customFormat="1" ht="15" x14ac:dyDescent="0.25">
      <c r="G275" s="5"/>
      <c r="H275" s="5"/>
      <c r="I275" s="5"/>
      <c r="J275" s="5"/>
      <c r="K275" s="5"/>
      <c r="L275" s="5"/>
      <c r="M275" s="5"/>
      <c r="CE275" s="5"/>
    </row>
    <row r="276" spans="7:83" s="2" customFormat="1" ht="15" x14ac:dyDescent="0.25">
      <c r="G276" s="5"/>
      <c r="H276" s="5"/>
      <c r="I276" s="5"/>
      <c r="J276" s="5"/>
      <c r="K276" s="5"/>
      <c r="L276" s="5"/>
      <c r="M276" s="5"/>
      <c r="CE276" s="5"/>
    </row>
    <row r="277" spans="7:83" s="2" customFormat="1" ht="15" x14ac:dyDescent="0.25">
      <c r="G277" s="5"/>
      <c r="H277" s="5"/>
      <c r="I277" s="5"/>
      <c r="J277" s="5"/>
      <c r="K277" s="5"/>
      <c r="L277" s="5"/>
      <c r="M277" s="5"/>
      <c r="CE277" s="5"/>
    </row>
    <row r="278" spans="7:83" s="2" customFormat="1" ht="15" x14ac:dyDescent="0.25">
      <c r="G278" s="5"/>
      <c r="H278" s="5"/>
      <c r="I278" s="5"/>
      <c r="J278" s="5"/>
      <c r="K278" s="5"/>
      <c r="L278" s="5"/>
      <c r="M278" s="5"/>
      <c r="CE278" s="5"/>
    </row>
    <row r="279" spans="7:83" s="2" customFormat="1" ht="15" x14ac:dyDescent="0.25">
      <c r="G279" s="5"/>
      <c r="H279" s="5"/>
      <c r="I279" s="5"/>
      <c r="J279" s="5"/>
      <c r="K279" s="5"/>
      <c r="L279" s="5"/>
      <c r="M279" s="5"/>
      <c r="CE279" s="5"/>
    </row>
    <row r="280" spans="7:83" s="2" customFormat="1" ht="15" x14ac:dyDescent="0.25">
      <c r="G280" s="5"/>
      <c r="H280" s="5"/>
      <c r="I280" s="5"/>
      <c r="J280" s="5"/>
      <c r="K280" s="5"/>
      <c r="L280" s="5"/>
      <c r="M280" s="5"/>
      <c r="CE280" s="5"/>
    </row>
    <row r="281" spans="7:83" s="2" customFormat="1" ht="15" x14ac:dyDescent="0.25">
      <c r="G281" s="5"/>
      <c r="H281" s="5"/>
      <c r="I281" s="5"/>
      <c r="J281" s="5"/>
      <c r="K281" s="5"/>
      <c r="L281" s="5"/>
      <c r="M281" s="5"/>
      <c r="CE281" s="5"/>
    </row>
    <row r="282" spans="7:83" s="2" customFormat="1" ht="15" x14ac:dyDescent="0.25">
      <c r="G282" s="5"/>
      <c r="H282" s="5"/>
      <c r="I282" s="5"/>
      <c r="J282" s="5"/>
      <c r="K282" s="5"/>
      <c r="L282" s="5"/>
      <c r="M282" s="5"/>
      <c r="CE282" s="5"/>
    </row>
    <row r="283" spans="7:83" s="2" customFormat="1" ht="15" x14ac:dyDescent="0.25">
      <c r="G283" s="5"/>
      <c r="H283" s="5"/>
      <c r="I283" s="5"/>
      <c r="J283" s="5"/>
      <c r="K283" s="5"/>
      <c r="L283" s="5"/>
      <c r="M283" s="5"/>
      <c r="CE283" s="5"/>
    </row>
    <row r="284" spans="7:83" s="2" customFormat="1" ht="15" x14ac:dyDescent="0.25">
      <c r="G284" s="5"/>
      <c r="H284" s="5"/>
      <c r="I284" s="5"/>
      <c r="J284" s="5"/>
      <c r="K284" s="5"/>
      <c r="L284" s="5"/>
      <c r="M284" s="5"/>
      <c r="CE284" s="5"/>
    </row>
    <row r="285" spans="7:83" s="2" customFormat="1" ht="15" x14ac:dyDescent="0.25">
      <c r="G285" s="5"/>
      <c r="H285" s="5"/>
      <c r="I285" s="5"/>
      <c r="J285" s="5"/>
      <c r="K285" s="5"/>
      <c r="L285" s="5"/>
      <c r="M285" s="5"/>
      <c r="CE285" s="5"/>
    </row>
    <row r="286" spans="7:83" s="2" customFormat="1" ht="15" x14ac:dyDescent="0.25">
      <c r="G286" s="5"/>
      <c r="H286" s="5"/>
      <c r="I286" s="5"/>
      <c r="J286" s="5"/>
      <c r="K286" s="5"/>
      <c r="L286" s="5"/>
      <c r="M286" s="5"/>
      <c r="CE286" s="5"/>
    </row>
    <row r="287" spans="7:83" s="2" customFormat="1" ht="15" x14ac:dyDescent="0.25">
      <c r="G287" s="5"/>
      <c r="H287" s="5"/>
      <c r="I287" s="5"/>
      <c r="J287" s="5"/>
      <c r="K287" s="5"/>
      <c r="L287" s="5"/>
      <c r="M287" s="5"/>
      <c r="CE287" s="5"/>
    </row>
    <row r="288" spans="7:83" s="2" customFormat="1" ht="15" x14ac:dyDescent="0.25">
      <c r="G288" s="5"/>
      <c r="H288" s="5"/>
      <c r="I288" s="5"/>
      <c r="J288" s="5"/>
      <c r="K288" s="5"/>
      <c r="L288" s="5"/>
      <c r="M288" s="5"/>
      <c r="CE288" s="5"/>
    </row>
    <row r="289" spans="7:83" s="2" customFormat="1" ht="15" x14ac:dyDescent="0.25">
      <c r="G289" s="5"/>
      <c r="H289" s="5"/>
      <c r="I289" s="5"/>
      <c r="J289" s="5"/>
      <c r="K289" s="5"/>
      <c r="L289" s="5"/>
      <c r="M289" s="5"/>
      <c r="CE289" s="5"/>
    </row>
    <row r="290" spans="7:83" s="2" customFormat="1" ht="15" x14ac:dyDescent="0.25">
      <c r="G290" s="5"/>
      <c r="H290" s="5"/>
      <c r="I290" s="5"/>
      <c r="J290" s="5"/>
      <c r="K290" s="5"/>
      <c r="L290" s="5"/>
      <c r="M290" s="5"/>
      <c r="CE290" s="5"/>
    </row>
    <row r="291" spans="7:83" s="2" customFormat="1" ht="15" x14ac:dyDescent="0.25">
      <c r="G291" s="5"/>
      <c r="H291" s="5"/>
      <c r="I291" s="5"/>
      <c r="J291" s="5"/>
      <c r="K291" s="5"/>
      <c r="L291" s="5"/>
      <c r="M291" s="5"/>
      <c r="CE291" s="5"/>
    </row>
    <row r="292" spans="7:83" s="2" customFormat="1" ht="15" x14ac:dyDescent="0.25">
      <c r="G292" s="5"/>
      <c r="H292" s="5"/>
      <c r="I292" s="5"/>
      <c r="J292" s="5"/>
      <c r="K292" s="5"/>
      <c r="L292" s="5"/>
      <c r="M292" s="5"/>
      <c r="CE292" s="5"/>
    </row>
    <row r="293" spans="7:83" s="2" customFormat="1" ht="15" x14ac:dyDescent="0.25">
      <c r="G293" s="5"/>
      <c r="H293" s="5"/>
      <c r="I293" s="5"/>
      <c r="J293" s="5"/>
      <c r="K293" s="5"/>
      <c r="L293" s="5"/>
      <c r="M293" s="5"/>
      <c r="CE293" s="5"/>
    </row>
    <row r="294" spans="7:83" s="2" customFormat="1" ht="15" x14ac:dyDescent="0.25">
      <c r="G294" s="5"/>
      <c r="H294" s="5"/>
      <c r="I294" s="5"/>
      <c r="J294" s="5"/>
      <c r="K294" s="5"/>
      <c r="L294" s="5"/>
      <c r="M294" s="5"/>
      <c r="CE294" s="5"/>
    </row>
    <row r="295" spans="7:83" s="2" customFormat="1" ht="15" x14ac:dyDescent="0.25">
      <c r="G295" s="5"/>
      <c r="H295" s="5"/>
      <c r="I295" s="5"/>
      <c r="J295" s="5"/>
      <c r="K295" s="5"/>
      <c r="L295" s="5"/>
      <c r="M295" s="5"/>
      <c r="CE295" s="5"/>
    </row>
    <row r="296" spans="7:83" s="2" customFormat="1" ht="15" x14ac:dyDescent="0.25">
      <c r="G296" s="5"/>
      <c r="H296" s="5"/>
      <c r="I296" s="5"/>
      <c r="J296" s="5"/>
      <c r="K296" s="5"/>
      <c r="L296" s="5"/>
      <c r="M296" s="5"/>
      <c r="CE296" s="5"/>
    </row>
    <row r="297" spans="7:83" s="2" customFormat="1" ht="15" x14ac:dyDescent="0.25">
      <c r="G297" s="5"/>
      <c r="H297" s="5"/>
      <c r="I297" s="5"/>
      <c r="J297" s="5"/>
      <c r="K297" s="5"/>
      <c r="L297" s="5"/>
      <c r="M297" s="5"/>
      <c r="CE297" s="5"/>
    </row>
    <row r="298" spans="7:83" s="2" customFormat="1" ht="15" x14ac:dyDescent="0.25">
      <c r="G298" s="5"/>
      <c r="H298" s="5"/>
      <c r="I298" s="5"/>
      <c r="J298" s="5"/>
      <c r="K298" s="5"/>
      <c r="L298" s="5"/>
      <c r="M298" s="5"/>
      <c r="CE298" s="5"/>
    </row>
    <row r="299" spans="7:83" s="2" customFormat="1" ht="15" x14ac:dyDescent="0.25">
      <c r="G299" s="5"/>
      <c r="H299" s="5"/>
      <c r="I299" s="5"/>
      <c r="J299" s="5"/>
      <c r="K299" s="5"/>
      <c r="L299" s="5"/>
      <c r="M299" s="5"/>
      <c r="CE299" s="5"/>
    </row>
    <row r="300" spans="7:83" s="2" customFormat="1" ht="15" x14ac:dyDescent="0.25">
      <c r="G300" s="5"/>
      <c r="H300" s="5"/>
      <c r="I300" s="5"/>
      <c r="J300" s="5"/>
      <c r="K300" s="5"/>
      <c r="L300" s="5"/>
      <c r="M300" s="5"/>
      <c r="CE300" s="5"/>
    </row>
    <row r="301" spans="7:83" s="2" customFormat="1" ht="15" x14ac:dyDescent="0.25">
      <c r="G301" s="5"/>
      <c r="H301" s="5"/>
      <c r="I301" s="5"/>
      <c r="J301" s="5"/>
      <c r="K301" s="5"/>
      <c r="L301" s="5"/>
      <c r="M301" s="5"/>
      <c r="CE301" s="5"/>
    </row>
    <row r="302" spans="7:83" s="2" customFormat="1" ht="15" x14ac:dyDescent="0.25">
      <c r="G302" s="5"/>
      <c r="H302" s="5"/>
      <c r="I302" s="5"/>
      <c r="J302" s="5"/>
      <c r="K302" s="5"/>
      <c r="L302" s="5"/>
      <c r="M302" s="5"/>
      <c r="CE302" s="5"/>
    </row>
    <row r="303" spans="7:83" s="2" customFormat="1" ht="15" x14ac:dyDescent="0.25">
      <c r="G303" s="5"/>
      <c r="H303" s="5"/>
      <c r="I303" s="5"/>
      <c r="J303" s="5"/>
      <c r="K303" s="5"/>
      <c r="L303" s="5"/>
      <c r="M303" s="5"/>
      <c r="CE303" s="5"/>
    </row>
    <row r="304" spans="7:83" s="2" customFormat="1" ht="15" x14ac:dyDescent="0.25">
      <c r="G304" s="5"/>
      <c r="H304" s="5"/>
      <c r="I304" s="5"/>
      <c r="J304" s="5"/>
      <c r="K304" s="5"/>
      <c r="L304" s="5"/>
      <c r="M304" s="5"/>
      <c r="CE304" s="5"/>
    </row>
    <row r="305" spans="7:83" s="2" customFormat="1" ht="15" x14ac:dyDescent="0.25">
      <c r="G305" s="5"/>
      <c r="H305" s="5"/>
      <c r="I305" s="5"/>
      <c r="J305" s="5"/>
      <c r="K305" s="5"/>
      <c r="L305" s="5"/>
      <c r="M305" s="5"/>
      <c r="CE305" s="5"/>
    </row>
    <row r="306" spans="7:83" s="2" customFormat="1" ht="15" x14ac:dyDescent="0.25">
      <c r="G306" s="5"/>
      <c r="H306" s="5"/>
      <c r="I306" s="5"/>
      <c r="J306" s="5"/>
      <c r="K306" s="5"/>
      <c r="L306" s="5"/>
      <c r="M306" s="5"/>
      <c r="CE306" s="5"/>
    </row>
    <row r="307" spans="7:83" s="2" customFormat="1" ht="15" x14ac:dyDescent="0.25">
      <c r="G307" s="5"/>
      <c r="H307" s="5"/>
      <c r="I307" s="5"/>
      <c r="J307" s="5"/>
      <c r="K307" s="5"/>
      <c r="L307" s="5"/>
      <c r="M307" s="5"/>
      <c r="CE307" s="5"/>
    </row>
    <row r="308" spans="7:83" s="2" customFormat="1" ht="15" x14ac:dyDescent="0.25">
      <c r="G308" s="5"/>
      <c r="H308" s="5"/>
      <c r="I308" s="5"/>
      <c r="J308" s="5"/>
      <c r="K308" s="5"/>
      <c r="L308" s="5"/>
      <c r="M308" s="5"/>
      <c r="CE308" s="5"/>
    </row>
    <row r="309" spans="7:83" s="2" customFormat="1" ht="15" x14ac:dyDescent="0.25">
      <c r="G309" s="5"/>
      <c r="H309" s="5"/>
      <c r="I309" s="5"/>
      <c r="J309" s="5"/>
      <c r="K309" s="5"/>
      <c r="L309" s="5"/>
      <c r="M309" s="5"/>
      <c r="CE309" s="5"/>
    </row>
    <row r="310" spans="7:83" s="2" customFormat="1" ht="15" x14ac:dyDescent="0.25">
      <c r="G310" s="5"/>
      <c r="H310" s="5"/>
      <c r="I310" s="5"/>
      <c r="J310" s="5"/>
      <c r="K310" s="5"/>
      <c r="L310" s="5"/>
      <c r="M310" s="5"/>
      <c r="CE310" s="5"/>
    </row>
    <row r="311" spans="7:83" s="2" customFormat="1" ht="15" x14ac:dyDescent="0.25">
      <c r="G311" s="5"/>
      <c r="H311" s="5"/>
      <c r="I311" s="5"/>
      <c r="J311" s="5"/>
      <c r="K311" s="5"/>
      <c r="L311" s="5"/>
      <c r="M311" s="5"/>
      <c r="CE311" s="5"/>
    </row>
    <row r="312" spans="7:83" s="2" customFormat="1" ht="15" x14ac:dyDescent="0.25">
      <c r="G312" s="5"/>
      <c r="H312" s="5"/>
      <c r="I312" s="5"/>
      <c r="J312" s="5"/>
      <c r="K312" s="5"/>
      <c r="L312" s="5"/>
      <c r="M312" s="5"/>
      <c r="CE312" s="5"/>
    </row>
    <row r="313" spans="7:83" s="2" customFormat="1" ht="15" x14ac:dyDescent="0.25">
      <c r="G313" s="5"/>
      <c r="H313" s="5"/>
      <c r="I313" s="5"/>
      <c r="J313" s="5"/>
      <c r="K313" s="5"/>
      <c r="L313" s="5"/>
      <c r="M313" s="5"/>
      <c r="CE313" s="5"/>
    </row>
    <row r="314" spans="7:83" s="2" customFormat="1" ht="15" x14ac:dyDescent="0.25">
      <c r="G314" s="5"/>
      <c r="H314" s="5"/>
      <c r="I314" s="5"/>
      <c r="J314" s="5"/>
      <c r="K314" s="5"/>
      <c r="L314" s="5"/>
      <c r="M314" s="5"/>
      <c r="CE314" s="5"/>
    </row>
    <row r="315" spans="7:83" s="2" customFormat="1" ht="15" x14ac:dyDescent="0.25">
      <c r="G315" s="5"/>
      <c r="H315" s="5"/>
      <c r="I315" s="5"/>
      <c r="J315" s="5"/>
      <c r="K315" s="5"/>
      <c r="L315" s="5"/>
      <c r="M315" s="5"/>
      <c r="CE315" s="5"/>
    </row>
    <row r="316" spans="7:83" s="2" customFormat="1" ht="15" x14ac:dyDescent="0.25">
      <c r="G316" s="5"/>
      <c r="H316" s="5"/>
      <c r="I316" s="5"/>
      <c r="J316" s="5"/>
      <c r="K316" s="5"/>
      <c r="L316" s="5"/>
      <c r="M316" s="5"/>
      <c r="CE316" s="5"/>
    </row>
    <row r="317" spans="7:83" s="2" customFormat="1" ht="15" x14ac:dyDescent="0.25">
      <c r="G317" s="5"/>
      <c r="H317" s="5"/>
      <c r="I317" s="5"/>
      <c r="J317" s="5"/>
      <c r="K317" s="5"/>
      <c r="L317" s="5"/>
      <c r="M317" s="5"/>
      <c r="CE317" s="5"/>
    </row>
    <row r="318" spans="7:83" s="2" customFormat="1" ht="15" x14ac:dyDescent="0.25">
      <c r="G318" s="5"/>
      <c r="H318" s="5"/>
      <c r="I318" s="5"/>
      <c r="J318" s="5"/>
      <c r="K318" s="5"/>
      <c r="L318" s="5"/>
      <c r="M318" s="5"/>
      <c r="CE318" s="5"/>
    </row>
    <row r="319" spans="7:83" s="2" customFormat="1" ht="15" x14ac:dyDescent="0.25">
      <c r="G319" s="5"/>
      <c r="H319" s="5"/>
      <c r="I319" s="5"/>
      <c r="J319" s="5"/>
      <c r="K319" s="5"/>
      <c r="L319" s="5"/>
      <c r="M319" s="5"/>
      <c r="CE319" s="5"/>
    </row>
    <row r="320" spans="7:83" s="2" customFormat="1" ht="15" x14ac:dyDescent="0.25">
      <c r="G320" s="5"/>
      <c r="H320" s="5"/>
      <c r="I320" s="5"/>
      <c r="J320" s="5"/>
      <c r="K320" s="5"/>
      <c r="L320" s="5"/>
      <c r="M320" s="5"/>
      <c r="CE320" s="5"/>
    </row>
    <row r="321" spans="5:83" s="2" customFormat="1" ht="15" x14ac:dyDescent="0.25">
      <c r="G321" s="5"/>
      <c r="H321" s="5"/>
      <c r="I321" s="5"/>
      <c r="J321" s="5"/>
      <c r="K321" s="5"/>
      <c r="L321" s="5"/>
      <c r="M321" s="5"/>
      <c r="CE321" s="5"/>
    </row>
    <row r="322" spans="5:83" s="2" customFormat="1" ht="15" x14ac:dyDescent="0.25">
      <c r="G322" s="5"/>
      <c r="H322" s="5"/>
      <c r="I322" s="5"/>
      <c r="J322" s="5"/>
      <c r="K322" s="5"/>
      <c r="L322" s="5"/>
      <c r="M322" s="5"/>
      <c r="CE322" s="5"/>
    </row>
    <row r="323" spans="5:83" s="2" customFormat="1" ht="15" x14ac:dyDescent="0.25">
      <c r="G323" s="5"/>
      <c r="H323" s="5"/>
      <c r="I323" s="5"/>
      <c r="J323" s="5"/>
      <c r="K323" s="5"/>
      <c r="L323" s="5"/>
      <c r="M323" s="5"/>
      <c r="CE323" s="5"/>
    </row>
    <row r="324" spans="5:83" s="2" customFormat="1" ht="15" x14ac:dyDescent="0.25">
      <c r="G324" s="5"/>
      <c r="H324" s="5"/>
      <c r="I324" s="5"/>
      <c r="J324" s="5"/>
      <c r="K324" s="5"/>
      <c r="L324" s="5"/>
      <c r="M324" s="5"/>
      <c r="CE324" s="5"/>
    </row>
    <row r="325" spans="5:83" s="2" customFormat="1" ht="15" x14ac:dyDescent="0.25">
      <c r="G325" s="5"/>
      <c r="H325" s="5"/>
      <c r="I325" s="5"/>
      <c r="J325" s="5"/>
      <c r="K325" s="5"/>
      <c r="L325" s="5"/>
      <c r="M325" s="5"/>
      <c r="CE325" s="5"/>
    </row>
    <row r="326" spans="5:83" s="2" customFormat="1" ht="15" x14ac:dyDescent="0.25">
      <c r="G326" s="5"/>
      <c r="H326" s="5"/>
      <c r="I326" s="5"/>
      <c r="J326" s="5"/>
      <c r="K326" s="5"/>
      <c r="L326" s="5"/>
      <c r="M326" s="5"/>
      <c r="CE326" s="5"/>
    </row>
    <row r="327" spans="5:83" s="2" customFormat="1" ht="15" x14ac:dyDescent="0.25">
      <c r="G327" s="5"/>
      <c r="H327" s="5"/>
      <c r="I327" s="5"/>
      <c r="J327" s="5"/>
      <c r="K327" s="5"/>
      <c r="L327" s="5"/>
      <c r="M327" s="5"/>
      <c r="CE327" s="5"/>
    </row>
    <row r="328" spans="5:83" s="2" customFormat="1" ht="15" x14ac:dyDescent="0.25">
      <c r="G328" s="5"/>
      <c r="H328" s="5"/>
      <c r="I328" s="5"/>
      <c r="J328" s="5"/>
      <c r="K328" s="5"/>
      <c r="L328" s="5"/>
      <c r="M328" s="5"/>
      <c r="CE328" s="5"/>
    </row>
    <row r="329" spans="5:83" s="2" customFormat="1" ht="15" x14ac:dyDescent="0.25">
      <c r="G329" s="5"/>
      <c r="H329" s="5"/>
      <c r="I329" s="5"/>
      <c r="J329" s="5"/>
      <c r="K329" s="5"/>
      <c r="L329" s="5"/>
      <c r="M329" s="5"/>
      <c r="CE329" s="5"/>
    </row>
    <row r="330" spans="5:83" s="2" customFormat="1" ht="15" x14ac:dyDescent="0.25">
      <c r="G330" s="5"/>
      <c r="H330" s="5"/>
      <c r="I330" s="5"/>
      <c r="J330" s="5"/>
      <c r="K330" s="5"/>
      <c r="L330" s="5"/>
      <c r="M330" s="5"/>
      <c r="CE330" s="5"/>
    </row>
    <row r="331" spans="5:83" s="2" customFormat="1" ht="15" x14ac:dyDescent="0.25">
      <c r="G331" s="5"/>
      <c r="H331" s="5"/>
      <c r="I331" s="5"/>
      <c r="J331" s="5"/>
      <c r="K331" s="5"/>
      <c r="L331" s="5"/>
      <c r="M331" s="5"/>
      <c r="CE331" s="5"/>
    </row>
    <row r="332" spans="5:83" s="2" customFormat="1" ht="15" x14ac:dyDescent="0.25">
      <c r="G332" s="5"/>
      <c r="H332" s="5"/>
      <c r="I332" s="5"/>
      <c r="J332" s="5"/>
      <c r="K332" s="5"/>
      <c r="L332" s="5"/>
      <c r="M332" s="5"/>
      <c r="CE332" s="5"/>
    </row>
    <row r="333" spans="5:83" s="2" customFormat="1" ht="15" x14ac:dyDescent="0.25">
      <c r="G333" s="5"/>
      <c r="H333" s="5"/>
      <c r="I333" s="5"/>
      <c r="J333" s="5"/>
      <c r="K333" s="5"/>
      <c r="L333" s="5"/>
      <c r="M333" s="5"/>
      <c r="CE333" s="5"/>
    </row>
    <row r="334" spans="5:83" s="2" customFormat="1" ht="15" x14ac:dyDescent="0.25">
      <c r="G334" s="5"/>
      <c r="H334" s="5"/>
      <c r="I334" s="5"/>
      <c r="J334" s="5"/>
      <c r="K334" s="5"/>
      <c r="L334" s="5"/>
      <c r="M334" s="5"/>
      <c r="CE334" s="5"/>
    </row>
    <row r="335" spans="5:83" s="2" customFormat="1" x14ac:dyDescent="0.25">
      <c r="E335" s="1"/>
      <c r="F335" s="1"/>
      <c r="G335" s="4"/>
      <c r="H335" s="4"/>
      <c r="I335" s="4"/>
      <c r="J335" s="4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CE335" s="5"/>
    </row>
    <row r="336" spans="5:83" s="2" customFormat="1" x14ac:dyDescent="0.25">
      <c r="E336" s="1"/>
      <c r="F336" s="1"/>
      <c r="G336" s="4"/>
      <c r="H336" s="4"/>
      <c r="I336" s="4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CE336" s="5"/>
    </row>
    <row r="337" spans="5:83" s="2" customFormat="1" x14ac:dyDescent="0.25">
      <c r="E337" s="1"/>
      <c r="F337" s="1"/>
      <c r="G337" s="4"/>
      <c r="H337" s="4"/>
      <c r="I337" s="4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CE337" s="5"/>
    </row>
    <row r="338" spans="5:83" s="2" customFormat="1" x14ac:dyDescent="0.25">
      <c r="E338" s="1"/>
      <c r="F338" s="1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CE338" s="5"/>
    </row>
    <row r="339" spans="5:83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CE339" s="5"/>
    </row>
    <row r="340" spans="5:83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CE340" s="5"/>
    </row>
    <row r="341" spans="5:83" x14ac:dyDescent="0.25">
      <c r="G341" s="4"/>
      <c r="H341" s="4"/>
      <c r="I341" s="4"/>
      <c r="J341" s="4"/>
      <c r="K341" s="4"/>
      <c r="L341" s="4"/>
      <c r="M341" s="4"/>
    </row>
    <row r="342" spans="5:83" x14ac:dyDescent="0.25">
      <c r="G342" s="4"/>
      <c r="H342" s="4"/>
      <c r="I342" s="4"/>
      <c r="J342" s="4"/>
      <c r="K342" s="4"/>
      <c r="L342" s="4"/>
      <c r="M342" s="4"/>
    </row>
    <row r="343" spans="5:83" x14ac:dyDescent="0.25">
      <c r="G343" s="4"/>
      <c r="H343" s="4"/>
      <c r="I343" s="4"/>
      <c r="J343" s="4"/>
      <c r="K343" s="4"/>
      <c r="L343" s="4"/>
      <c r="M343" s="4"/>
    </row>
    <row r="344" spans="5:83" x14ac:dyDescent="0.25">
      <c r="G344" s="4"/>
      <c r="H344" s="4"/>
      <c r="I344" s="4"/>
      <c r="J344" s="4"/>
      <c r="K344" s="4"/>
      <c r="L344" s="4"/>
      <c r="M344" s="4"/>
    </row>
    <row r="345" spans="5:83" x14ac:dyDescent="0.25">
      <c r="G345" s="4"/>
      <c r="H345" s="4"/>
      <c r="I345" s="4"/>
      <c r="J345" s="4"/>
      <c r="K345" s="4"/>
      <c r="L345" s="4"/>
      <c r="M345" s="4"/>
    </row>
    <row r="346" spans="5:83" x14ac:dyDescent="0.25">
      <c r="G346" s="4"/>
      <c r="H346" s="4"/>
      <c r="I346" s="4"/>
      <c r="J346" s="4"/>
      <c r="K346" s="4"/>
      <c r="L346" s="4"/>
      <c r="M346" s="4"/>
    </row>
    <row r="347" spans="5:83" x14ac:dyDescent="0.25">
      <c r="G347" s="4"/>
      <c r="H347" s="4"/>
      <c r="I347" s="4"/>
      <c r="J347" s="4"/>
      <c r="K347" s="4"/>
      <c r="L347" s="4"/>
      <c r="M347" s="4"/>
    </row>
    <row r="348" spans="5:83" x14ac:dyDescent="0.25">
      <c r="G348" s="4"/>
      <c r="H348" s="4"/>
      <c r="I348" s="4"/>
      <c r="J348" s="4"/>
      <c r="K348" s="4"/>
      <c r="L348" s="4"/>
      <c r="M348" s="4"/>
    </row>
    <row r="349" spans="5:83" x14ac:dyDescent="0.25">
      <c r="G349" s="4"/>
      <c r="H349" s="4"/>
      <c r="I349" s="4"/>
      <c r="J349" s="4"/>
      <c r="K349" s="4"/>
      <c r="L349" s="4"/>
      <c r="M349" s="4"/>
    </row>
    <row r="350" spans="5:83" x14ac:dyDescent="0.25">
      <c r="G350" s="4"/>
      <c r="H350" s="4"/>
      <c r="I350" s="4"/>
      <c r="J350" s="4"/>
      <c r="K350" s="4"/>
      <c r="L350" s="4"/>
      <c r="M350" s="4"/>
    </row>
    <row r="351" spans="5:83" x14ac:dyDescent="0.25">
      <c r="G351" s="4"/>
      <c r="H351" s="4"/>
      <c r="I351" s="4"/>
      <c r="J351" s="4"/>
      <c r="K351" s="4"/>
      <c r="L351" s="4"/>
      <c r="M351" s="4"/>
    </row>
    <row r="352" spans="5:83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  <row r="1835" spans="7:13" x14ac:dyDescent="0.25">
      <c r="G1835" s="4"/>
      <c r="H1835" s="4"/>
      <c r="I1835" s="4"/>
      <c r="J1835" s="4"/>
      <c r="K1835" s="4"/>
      <c r="L1835" s="4"/>
      <c r="M1835" s="4"/>
    </row>
    <row r="1836" spans="7:13" x14ac:dyDescent="0.25">
      <c r="G1836" s="4"/>
      <c r="H1836" s="4"/>
      <c r="I1836" s="4"/>
      <c r="J1836" s="4"/>
      <c r="K1836" s="4"/>
      <c r="L1836" s="4"/>
      <c r="M1836" s="4"/>
    </row>
    <row r="1837" spans="7:13" x14ac:dyDescent="0.25">
      <c r="G1837" s="4"/>
      <c r="H1837" s="4"/>
      <c r="I1837" s="4"/>
      <c r="J1837" s="4"/>
      <c r="K1837" s="4"/>
      <c r="L1837" s="4"/>
      <c r="M1837" s="4"/>
    </row>
    <row r="1838" spans="7:13" x14ac:dyDescent="0.25">
      <c r="G1838" s="4"/>
      <c r="H1838" s="4"/>
      <c r="I1838" s="4"/>
      <c r="J1838" s="4"/>
      <c r="K1838" s="4"/>
      <c r="L1838" s="4"/>
      <c r="M1838" s="4"/>
    </row>
    <row r="1839" spans="7:13" x14ac:dyDescent="0.25">
      <c r="G1839" s="4"/>
      <c r="H1839" s="4"/>
      <c r="I1839" s="4"/>
      <c r="J1839" s="4"/>
      <c r="K1839" s="4"/>
      <c r="L1839" s="4"/>
      <c r="M1839" s="4"/>
    </row>
    <row r="1840" spans="7:13" x14ac:dyDescent="0.25">
      <c r="G1840" s="4"/>
      <c r="H1840" s="4"/>
      <c r="I1840" s="4"/>
      <c r="J1840" s="4"/>
      <c r="K1840" s="4"/>
      <c r="L1840" s="4"/>
      <c r="M1840" s="4"/>
    </row>
    <row r="1841" spans="7:13" x14ac:dyDescent="0.25">
      <c r="G1841" s="4"/>
      <c r="H1841" s="4"/>
      <c r="I1841" s="4"/>
      <c r="J1841" s="4"/>
      <c r="K1841" s="4"/>
      <c r="L1841" s="4"/>
      <c r="M1841" s="4"/>
    </row>
    <row r="1842" spans="7:13" x14ac:dyDescent="0.25">
      <c r="G1842" s="4"/>
      <c r="H1842" s="4"/>
      <c r="I1842" s="4"/>
      <c r="J1842" s="4"/>
      <c r="K1842" s="4"/>
      <c r="L1842" s="4"/>
      <c r="M1842" s="4"/>
    </row>
    <row r="1843" spans="7:13" x14ac:dyDescent="0.25">
      <c r="G1843" s="4"/>
      <c r="H1843" s="4"/>
      <c r="I1843" s="4"/>
      <c r="J1843" s="4"/>
      <c r="K1843" s="4"/>
      <c r="L1843" s="4"/>
      <c r="M1843" s="4"/>
    </row>
    <row r="1844" spans="7:13" x14ac:dyDescent="0.25">
      <c r="G1844" s="4"/>
      <c r="H1844" s="4"/>
      <c r="I1844" s="4"/>
      <c r="J1844" s="4"/>
      <c r="K1844" s="4"/>
      <c r="L1844" s="4"/>
      <c r="M1844" s="4"/>
    </row>
    <row r="1845" spans="7:13" x14ac:dyDescent="0.25">
      <c r="G1845" s="4"/>
      <c r="H1845" s="4"/>
      <c r="I1845" s="4"/>
      <c r="J1845" s="4"/>
      <c r="K1845" s="4"/>
      <c r="L1845" s="4"/>
      <c r="M1845" s="4"/>
    </row>
    <row r="1846" spans="7:13" x14ac:dyDescent="0.25">
      <c r="G1846" s="4"/>
      <c r="H1846" s="4"/>
      <c r="I1846" s="4"/>
      <c r="J1846" s="4"/>
      <c r="K1846" s="4"/>
      <c r="L1846" s="4"/>
      <c r="M1846" s="4"/>
    </row>
    <row r="1847" spans="7:13" x14ac:dyDescent="0.25">
      <c r="G1847" s="4"/>
      <c r="H1847" s="4"/>
      <c r="I1847" s="4"/>
      <c r="J1847" s="4"/>
      <c r="K1847" s="4"/>
      <c r="L1847" s="4"/>
      <c r="M1847" s="4"/>
    </row>
  </sheetData>
  <mergeCells count="12">
    <mergeCell ref="H5:M5"/>
    <mergeCell ref="AA5:AH5"/>
    <mergeCell ref="D8:D9"/>
    <mergeCell ref="E8:F9"/>
    <mergeCell ref="G8:G9"/>
    <mergeCell ref="J8:K9"/>
    <mergeCell ref="H8:H9"/>
    <mergeCell ref="CE8:CE9"/>
    <mergeCell ref="AA8:AD8"/>
    <mergeCell ref="AE8:AL8"/>
    <mergeCell ref="L8:L9"/>
    <mergeCell ref="M8:M9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7">
        <v>42635.415625000001</v>
      </c>
    </row>
    <row r="2" spans="1:2" x14ac:dyDescent="0.2">
      <c r="A2" t="s">
        <v>76</v>
      </c>
      <c r="B2" s="7">
        <v>42657.417743055557</v>
      </c>
    </row>
    <row r="3" spans="1:2" x14ac:dyDescent="0.2">
      <c r="A3" t="s">
        <v>77</v>
      </c>
      <c r="B3" t="s">
        <v>80</v>
      </c>
    </row>
    <row r="4" spans="1:2" x14ac:dyDescent="0.2">
      <c r="A4" t="s">
        <v>78</v>
      </c>
      <c r="B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22.09.2016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2019-06-28T08:23:02Z</cp:lastPrinted>
  <dcterms:created xsi:type="dcterms:W3CDTF">2002-09-22T07:35:02Z</dcterms:created>
  <dcterms:modified xsi:type="dcterms:W3CDTF">2019-08-28T05:00:24Z</dcterms:modified>
</cp:coreProperties>
</file>